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Лена копия\Лена\ОПП 2024\навчальний план 2025-2026\"/>
    </mc:Choice>
  </mc:AlternateContent>
  <bookViews>
    <workbookView xWindow="-120" yWindow="-120" windowWidth="29040" windowHeight="15720" firstSheet="1" activeTab="1"/>
  </bookViews>
  <sheets>
    <sheet name="титульний лист" sheetId="12" r:id="rId1"/>
    <sheet name="план D1 прискор. 3 роки" sheetId="7" r:id="rId2"/>
  </sheets>
  <definedNames>
    <definedName name="_xlnm.Print_Area" localSheetId="0">'титульний лист'!$A$1:$BB$36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" i="7" l="1"/>
  <c r="G90" i="7"/>
  <c r="G44" i="7"/>
  <c r="H90" i="7"/>
  <c r="I90" i="7"/>
  <c r="J90" i="7"/>
  <c r="K90" i="7"/>
  <c r="L90" i="7"/>
  <c r="M90" i="7"/>
  <c r="H89" i="7"/>
  <c r="G89" i="7"/>
  <c r="G45" i="7"/>
  <c r="G43" i="7"/>
  <c r="S90" i="7"/>
  <c r="I78" i="7"/>
  <c r="H78" i="7"/>
  <c r="M78" i="7" s="1"/>
  <c r="H77" i="7"/>
  <c r="I108" i="7"/>
  <c r="H108" i="7"/>
  <c r="G60" i="7"/>
  <c r="H60" i="7" s="1"/>
  <c r="I62" i="7"/>
  <c r="H62" i="7"/>
  <c r="H61" i="7"/>
  <c r="I33" i="7"/>
  <c r="H33" i="7"/>
  <c r="I114" i="7"/>
  <c r="H114" i="7"/>
  <c r="G73" i="7"/>
  <c r="H73" i="7" s="1"/>
  <c r="G70" i="7"/>
  <c r="H70" i="7" s="1"/>
  <c r="I75" i="7"/>
  <c r="H75" i="7"/>
  <c r="H74" i="7"/>
  <c r="H87" i="7"/>
  <c r="H86" i="7"/>
  <c r="G85" i="7"/>
  <c r="G84" i="7" s="1"/>
  <c r="I87" i="7"/>
  <c r="G80" i="7"/>
  <c r="G79" i="7" s="1"/>
  <c r="I82" i="7"/>
  <c r="H82" i="7"/>
  <c r="H81" i="7"/>
  <c r="H40" i="7"/>
  <c r="I40" i="7"/>
  <c r="I39" i="7"/>
  <c r="H39" i="7"/>
  <c r="M108" i="7" l="1"/>
  <c r="M75" i="7"/>
  <c r="M62" i="7"/>
  <c r="M114" i="7"/>
  <c r="M33" i="7"/>
  <c r="M87" i="7"/>
  <c r="M40" i="7"/>
  <c r="H85" i="7"/>
  <c r="M82" i="7"/>
  <c r="H80" i="7"/>
  <c r="M39" i="7"/>
  <c r="G124" i="7" l="1"/>
  <c r="I123" i="7"/>
  <c r="H123" i="7"/>
  <c r="I122" i="7"/>
  <c r="H122" i="7"/>
  <c r="I121" i="7"/>
  <c r="H121" i="7"/>
  <c r="I120" i="7"/>
  <c r="H120" i="7"/>
  <c r="I119" i="7"/>
  <c r="H119" i="7"/>
  <c r="I118" i="7"/>
  <c r="H118" i="7"/>
  <c r="I117" i="7"/>
  <c r="H117" i="7"/>
  <c r="I116" i="7"/>
  <c r="H116" i="7"/>
  <c r="I115" i="7"/>
  <c r="H115" i="7"/>
  <c r="I113" i="7"/>
  <c r="H113" i="7"/>
  <c r="I112" i="7"/>
  <c r="H112" i="7"/>
  <c r="S44" i="7"/>
  <c r="R44" i="7"/>
  <c r="Q44" i="7"/>
  <c r="P44" i="7"/>
  <c r="O44" i="7"/>
  <c r="N44" i="7"/>
  <c r="N45" i="7" s="1"/>
  <c r="R90" i="7"/>
  <c r="R91" i="7" s="1"/>
  <c r="P90" i="7"/>
  <c r="P91" i="7" s="1"/>
  <c r="O90" i="7"/>
  <c r="O91" i="7" s="1"/>
  <c r="N90" i="7"/>
  <c r="N126" i="7"/>
  <c r="N127" i="7" s="1"/>
  <c r="O126" i="7"/>
  <c r="O127" i="7" s="1"/>
  <c r="P126" i="7"/>
  <c r="P127" i="7" s="1"/>
  <c r="Q126" i="7"/>
  <c r="Q127" i="7" s="1"/>
  <c r="R126" i="7"/>
  <c r="R127" i="7" s="1"/>
  <c r="S126" i="7"/>
  <c r="S127" i="7" s="1"/>
  <c r="J101" i="7"/>
  <c r="N101" i="7"/>
  <c r="O101" i="7"/>
  <c r="P101" i="7"/>
  <c r="Q101" i="7"/>
  <c r="R101" i="7"/>
  <c r="S101" i="7"/>
  <c r="K91" i="7"/>
  <c r="S91" i="7"/>
  <c r="G96" i="7"/>
  <c r="G95" i="7"/>
  <c r="M122" i="7" l="1"/>
  <c r="M120" i="7"/>
  <c r="M121" i="7"/>
  <c r="M118" i="7"/>
  <c r="M123" i="7"/>
  <c r="M116" i="7"/>
  <c r="M117" i="7"/>
  <c r="S102" i="7"/>
  <c r="S129" i="7" s="1"/>
  <c r="M119" i="7"/>
  <c r="M115" i="7"/>
  <c r="R102" i="7"/>
  <c r="R129" i="7" s="1"/>
  <c r="M112" i="7"/>
  <c r="M113" i="7"/>
  <c r="P102" i="7"/>
  <c r="P129" i="7" s="1"/>
  <c r="O102" i="7"/>
  <c r="O129" i="7" s="1"/>
  <c r="N102" i="7"/>
  <c r="N129" i="7" s="1"/>
  <c r="N91" i="7"/>
  <c r="G66" i="7" l="1"/>
  <c r="G65" i="7" s="1"/>
  <c r="H65" i="7" s="1"/>
  <c r="I68" i="7"/>
  <c r="H68" i="7"/>
  <c r="H67" i="7"/>
  <c r="G51" i="7"/>
  <c r="H51" i="7" s="1"/>
  <c r="H54" i="7"/>
  <c r="H14" i="7"/>
  <c r="H15" i="7"/>
  <c r="G55" i="7"/>
  <c r="H55" i="7" s="1"/>
  <c r="I57" i="7"/>
  <c r="H57" i="7"/>
  <c r="H56" i="7"/>
  <c r="G48" i="7"/>
  <c r="H48" i="7" s="1"/>
  <c r="I72" i="7"/>
  <c r="H72" i="7"/>
  <c r="H71" i="7"/>
  <c r="I53" i="7"/>
  <c r="H53" i="7"/>
  <c r="H52" i="7"/>
  <c r="I50" i="7"/>
  <c r="H50" i="7"/>
  <c r="H49" i="7"/>
  <c r="N103" i="7"/>
  <c r="N131" i="7" s="1"/>
  <c r="O45" i="7"/>
  <c r="O103" i="7" s="1"/>
  <c r="P45" i="7"/>
  <c r="P103" i="7" s="1"/>
  <c r="Q45" i="7"/>
  <c r="R45" i="7"/>
  <c r="R103" i="7" s="1"/>
  <c r="S45" i="7"/>
  <c r="S103" i="7" s="1"/>
  <c r="J44" i="7"/>
  <c r="K44" i="7"/>
  <c r="K102" i="7" s="1"/>
  <c r="L44" i="7"/>
  <c r="I43" i="7"/>
  <c r="I101" i="7" s="1"/>
  <c r="K43" i="7"/>
  <c r="K101" i="7" s="1"/>
  <c r="L43" i="7"/>
  <c r="L101" i="7" s="1"/>
  <c r="M43" i="7"/>
  <c r="M101" i="7" s="1"/>
  <c r="G101" i="7"/>
  <c r="G128" i="7" s="1"/>
  <c r="I36" i="7"/>
  <c r="H36" i="7"/>
  <c r="H35" i="7"/>
  <c r="I32" i="7"/>
  <c r="H32" i="7"/>
  <c r="H31" i="7"/>
  <c r="I21" i="7"/>
  <c r="H21" i="7"/>
  <c r="H20" i="7"/>
  <c r="H12" i="7"/>
  <c r="H16" i="7"/>
  <c r="I17" i="7"/>
  <c r="H17" i="7"/>
  <c r="I13" i="7"/>
  <c r="G11" i="7"/>
  <c r="H11" i="7" s="1"/>
  <c r="L124" i="7"/>
  <c r="J124" i="7"/>
  <c r="G126" i="7"/>
  <c r="G127" i="7" s="1"/>
  <c r="L110" i="7"/>
  <c r="J110" i="7"/>
  <c r="I109" i="7"/>
  <c r="H109" i="7"/>
  <c r="I107" i="7"/>
  <c r="H107" i="7"/>
  <c r="I106" i="7"/>
  <c r="H106" i="7"/>
  <c r="G100" i="7"/>
  <c r="H99" i="7"/>
  <c r="H100" i="7" s="1"/>
  <c r="G97" i="7"/>
  <c r="H94" i="7"/>
  <c r="H93" i="7"/>
  <c r="H95" i="7" s="1"/>
  <c r="H88" i="7"/>
  <c r="H84" i="7" s="1"/>
  <c r="S85" i="7"/>
  <c r="Q85" i="7"/>
  <c r="Q90" i="7" s="1"/>
  <c r="H83" i="7"/>
  <c r="I76" i="7"/>
  <c r="H76" i="7"/>
  <c r="H69" i="7"/>
  <c r="I64" i="7"/>
  <c r="H64" i="7"/>
  <c r="I63" i="7"/>
  <c r="H63" i="7"/>
  <c r="I59" i="7"/>
  <c r="H59" i="7"/>
  <c r="I58" i="7"/>
  <c r="H58" i="7"/>
  <c r="I54" i="7"/>
  <c r="I42" i="7"/>
  <c r="H42" i="7"/>
  <c r="I41" i="7"/>
  <c r="H41" i="7"/>
  <c r="H38" i="7"/>
  <c r="H37" i="7"/>
  <c r="H34" i="7"/>
  <c r="H30" i="7"/>
  <c r="H24" i="7"/>
  <c r="H23" i="7"/>
  <c r="H22" i="7"/>
  <c r="H19" i="7"/>
  <c r="H18" i="7"/>
  <c r="H13" i="7"/>
  <c r="M63" i="7" l="1"/>
  <c r="M83" i="7"/>
  <c r="H79" i="7"/>
  <c r="L126" i="7"/>
  <c r="L127" i="7" s="1"/>
  <c r="J126" i="7"/>
  <c r="J127" i="7" s="1"/>
  <c r="G91" i="7"/>
  <c r="J91" i="7"/>
  <c r="J45" i="7"/>
  <c r="M94" i="7"/>
  <c r="M96" i="7" s="1"/>
  <c r="H96" i="7"/>
  <c r="L91" i="7"/>
  <c r="Q102" i="7"/>
  <c r="Q129" i="7" s="1"/>
  <c r="Q91" i="7"/>
  <c r="Q103" i="7" s="1"/>
  <c r="S131" i="7"/>
  <c r="S130" i="7"/>
  <c r="R130" i="7"/>
  <c r="R131" i="7"/>
  <c r="P130" i="7"/>
  <c r="P131" i="7"/>
  <c r="O131" i="7"/>
  <c r="O130" i="7"/>
  <c r="N130" i="7"/>
  <c r="M68" i="7"/>
  <c r="H66" i="7"/>
  <c r="M57" i="7"/>
  <c r="M50" i="7"/>
  <c r="M72" i="7"/>
  <c r="M53" i="7"/>
  <c r="L45" i="7"/>
  <c r="H44" i="7"/>
  <c r="K45" i="7"/>
  <c r="K103" i="7" s="1"/>
  <c r="I44" i="7"/>
  <c r="H43" i="7"/>
  <c r="M76" i="7"/>
  <c r="M21" i="7"/>
  <c r="M36" i="7"/>
  <c r="M32" i="7"/>
  <c r="M59" i="7"/>
  <c r="M17" i="7"/>
  <c r="M42" i="7"/>
  <c r="M109" i="7"/>
  <c r="M107" i="7"/>
  <c r="M58" i="7"/>
  <c r="I110" i="7"/>
  <c r="M54" i="7"/>
  <c r="I124" i="7"/>
  <c r="M41" i="7"/>
  <c r="M64" i="7"/>
  <c r="M106" i="7"/>
  <c r="I91" i="7"/>
  <c r="H97" i="7"/>
  <c r="M13" i="7"/>
  <c r="M88" i="7"/>
  <c r="M69" i="7"/>
  <c r="H124" i="7"/>
  <c r="M99" i="7"/>
  <c r="M100" i="7" s="1"/>
  <c r="H101" i="7" l="1"/>
  <c r="H128" i="7" s="1"/>
  <c r="J102" i="7"/>
  <c r="J129" i="7" s="1"/>
  <c r="J103" i="7"/>
  <c r="J130" i="7" s="1"/>
  <c r="H91" i="7"/>
  <c r="M124" i="7"/>
  <c r="Q131" i="7"/>
  <c r="Q130" i="7"/>
  <c r="I45" i="7"/>
  <c r="I103" i="7" s="1"/>
  <c r="I102" i="7"/>
  <c r="M97" i="7"/>
  <c r="I126" i="7"/>
  <c r="I127" i="7" s="1"/>
  <c r="G103" i="7"/>
  <c r="G130" i="7" s="1"/>
  <c r="S136" i="7" s="1"/>
  <c r="G102" i="7"/>
  <c r="G129" i="7" s="1"/>
  <c r="L103" i="7"/>
  <c r="L130" i="7" s="1"/>
  <c r="L102" i="7"/>
  <c r="L129" i="7" s="1"/>
  <c r="H45" i="7"/>
  <c r="M44" i="7"/>
  <c r="M110" i="7"/>
  <c r="M91" i="7"/>
  <c r="H102" i="7" l="1"/>
  <c r="P136" i="7"/>
  <c r="H103" i="7"/>
  <c r="I129" i="7"/>
  <c r="M45" i="7"/>
  <c r="M103" i="7" s="1"/>
  <c r="M102" i="7"/>
  <c r="I130" i="7"/>
  <c r="H110" i="7"/>
  <c r="H126" i="7" s="1"/>
  <c r="H127" i="7" s="1"/>
  <c r="M126" i="7"/>
  <c r="M127" i="7" s="1"/>
  <c r="H130" i="7" l="1"/>
  <c r="M130" i="7"/>
  <c r="M129" i="7"/>
  <c r="H129" i="7"/>
  <c r="W34" i="12" l="1"/>
  <c r="W33" i="12"/>
  <c r="W32" i="12"/>
  <c r="T36" i="12"/>
  <c r="Q36" i="12"/>
  <c r="N36" i="12"/>
  <c r="J36" i="12"/>
  <c r="G36" i="12"/>
  <c r="C36" i="12"/>
  <c r="W36" i="12"/>
</calcChain>
</file>

<file path=xl/sharedStrings.xml><?xml version="1.0" encoding="utf-8"?>
<sst xmlns="http://schemas.openxmlformats.org/spreadsheetml/2006/main" count="402" uniqueCount="226">
  <si>
    <t>Загальний обсяг</t>
  </si>
  <si>
    <t>П</t>
  </si>
  <si>
    <t>Вища математика</t>
  </si>
  <si>
    <t>Всього</t>
  </si>
  <si>
    <t>лекції</t>
  </si>
  <si>
    <t>Економіко-математичні методи та моделі</t>
  </si>
  <si>
    <t>Економіка праці та соціально-трудові відносини</t>
  </si>
  <si>
    <t>Фінанси</t>
  </si>
  <si>
    <t>Менеджмент</t>
  </si>
  <si>
    <t>Безпека життєдіяльності та основи охорони праці</t>
  </si>
  <si>
    <t>вибіркові</t>
  </si>
  <si>
    <t>Економіка підприємства</t>
  </si>
  <si>
    <t>Переддипломна практика</t>
  </si>
  <si>
    <t>Мікро- та макроекономіка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</si>
  <si>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</si>
  <si>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</si>
  <si>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</si>
  <si>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</si>
  <si>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</si>
  <si>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 xml:space="preserve">НАВЧАЛЬНИЙ ПЛАН 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</si>
  <si>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</si>
  <si>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</si>
  <si>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</si>
  <si>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</si>
  <si>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</si>
  <si>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</si>
  <si>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</si>
  <si>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</si>
  <si>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</si>
  <si>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</si>
  <si>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</si>
  <si>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</si>
  <si>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</si>
  <si>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</si>
  <si>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</si>
  <si>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</si>
  <si>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</si>
  <si>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</si>
  <si>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</si>
  <si>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</si>
  <si>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</si>
  <si>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</si>
  <si>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</si>
  <si>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</si>
  <si>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</si>
  <si>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</si>
  <si>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</si>
  <si>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</si>
  <si>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</si>
  <si>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</si>
  <si>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</si>
  <si>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</si>
  <si>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</si>
  <si>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</si>
  <si>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</si>
  <si>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</si>
  <si>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</si>
  <si>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</si>
  <si>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</si>
  <si>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</si>
  <si>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</si>
  <si>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</si>
  <si>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</si>
  <si>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</si>
  <si>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</si>
  <si>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</si>
  <si>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</si>
  <si>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</si>
  <si>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</si>
  <si>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</si>
  <si>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</si>
  <si>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</si>
  <si>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</si>
  <si>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</si>
  <si>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</si>
  <si>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</si>
  <si>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</si>
  <si>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</si>
  <si>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</si>
  <si>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</si>
  <si>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</si>
  <si>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</si>
  <si>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</si>
  <si>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</si>
  <si>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2.1.  Цикл загальної підготовки</t>
  </si>
  <si>
    <t>2.2.  Цикл професійної підготовки</t>
  </si>
  <si>
    <t>Разом п. 2.2</t>
  </si>
  <si>
    <t xml:space="preserve"> Кількість екзаменів</t>
  </si>
  <si>
    <t>Кількість заліків</t>
  </si>
  <si>
    <t xml:space="preserve"> Кількість курсових робіт</t>
  </si>
  <si>
    <t>Частка кредитів</t>
  </si>
  <si>
    <t>обов'язкові</t>
  </si>
  <si>
    <t>1.1.6</t>
  </si>
  <si>
    <t>1.1.7</t>
  </si>
  <si>
    <t>1.1.8</t>
  </si>
  <si>
    <t>1.1.9</t>
  </si>
  <si>
    <t>1.1.10</t>
  </si>
  <si>
    <t>1.4.1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</si>
  <si>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</si>
  <si>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</si>
  <si>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</si>
  <si>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</si>
  <si>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</si>
  <si>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</si>
  <si>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</si>
  <si>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</si>
  <si>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1.2.1</t>
  </si>
  <si>
    <t>1.2.2</t>
  </si>
  <si>
    <t>1.2.6</t>
  </si>
  <si>
    <t>1.2.9</t>
  </si>
  <si>
    <t>1.2.11</t>
  </si>
  <si>
    <t>1.2.13</t>
  </si>
  <si>
    <t>Т</t>
  </si>
  <si>
    <t>С.Я. Єлецьких</t>
  </si>
  <si>
    <t>Атест.</t>
  </si>
  <si>
    <t>Кваліфікаційна робота бакалавра</t>
  </si>
  <si>
    <t xml:space="preserve">V. План освітнього процесу                               </t>
  </si>
  <si>
    <t>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</si>
  <si>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</si>
  <si>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</si>
  <si>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</si>
  <si>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</si>
  <si>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</si>
  <si>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1.1.14</t>
  </si>
  <si>
    <t>1.1.13</t>
  </si>
  <si>
    <t>1.3.1</t>
  </si>
  <si>
    <t>Основи наукових досліджень</t>
  </si>
  <si>
    <t>на базі академії</t>
  </si>
  <si>
    <t>Українська мова  (за професійним спрямуванням) на базі фахової передвищої освіти</t>
  </si>
  <si>
    <t>1.1.15</t>
  </si>
  <si>
    <t>1.1.16</t>
  </si>
  <si>
    <t>1.2.15</t>
  </si>
  <si>
    <t>1.3.2</t>
  </si>
  <si>
    <t>№</t>
  </si>
  <si>
    <t>І . ГРАФІК ОСВІТНЬОГО ПРОЦЕСУ</t>
  </si>
  <si>
    <t>IV.  АТЕСТАЦІЯ</t>
  </si>
  <si>
    <t>Виконання кваліф. роботи</t>
  </si>
  <si>
    <t>Форма  атестації (екзамен,  кваліфікаційна робота)</t>
  </si>
  <si>
    <t xml:space="preserve">Іноземна мова (за професійним спрямуванням) </t>
  </si>
  <si>
    <t>Строк навчання -  2 роки, 10 місяців</t>
  </si>
  <si>
    <t xml:space="preserve">Позначення: Т – теоретичне навчання; С – екзаменаційна сесія;  П – практика; К – канікули; Д– виконання кваліф. роботи; А –  атестація </t>
  </si>
  <si>
    <t>На основі  освітнього ступеня "фаховий молодший бакалавр"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</si>
  <si>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</si>
  <si>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t>1.1.17</t>
  </si>
  <si>
    <t>2д</t>
  </si>
  <si>
    <t>Разом п.1.2  на базі фахової передвищої освіти</t>
  </si>
  <si>
    <t>Разом п. 1.2 на базі академії</t>
  </si>
  <si>
    <t>Разом п. 1.3 на базі фахової передвищої освіти</t>
  </si>
  <si>
    <t>Разом п. 1.3 на базі академії</t>
  </si>
  <si>
    <t xml:space="preserve">Разом обов'язкові компоненти освітньої програми на базі фахової передвищої освіти </t>
  </si>
  <si>
    <t xml:space="preserve">Разом на базі фахової передвищої освіти  </t>
  </si>
  <si>
    <t xml:space="preserve">Разом на базі академії </t>
  </si>
  <si>
    <t xml:space="preserve">Разом п. 1.1  </t>
  </si>
  <si>
    <t xml:space="preserve">Разом обов'язкові компоненти освітньої програми на базі академії </t>
  </si>
  <si>
    <t xml:space="preserve">Разом обов'язкові компоненти освітньої програми </t>
  </si>
  <si>
    <t xml:space="preserve">Разом п. 2.1 </t>
  </si>
  <si>
    <t>Разом вибіркові компоненти освітньої програми на базі академії</t>
  </si>
  <si>
    <t xml:space="preserve">Разом вибіркові компоненти освітньої програми </t>
  </si>
  <si>
    <t xml:space="preserve">Загальна кількість на базі академії </t>
  </si>
  <si>
    <t>Загальна кількість</t>
  </si>
  <si>
    <t xml:space="preserve">Кількість годин на тиждень  </t>
  </si>
  <si>
    <t>"     "                  2026 р.</t>
  </si>
  <si>
    <t>(Томашевський Р.С.)</t>
  </si>
  <si>
    <t>Філософія на базі фахової передвищої освіти</t>
  </si>
  <si>
    <t>Історія України та української культури на базі фахової передвищої освіти</t>
  </si>
  <si>
    <t>Новітні інформаційні технології на базі фахової передвищої освіти</t>
  </si>
  <si>
    <t>Вступ до спеціальності та освітнього процесу на базі фахової передвищої освіти</t>
  </si>
  <si>
    <t>Фізичне виховання на базі фахової передвищої освіти</t>
  </si>
  <si>
    <t>Основи національного спротиву*</t>
  </si>
  <si>
    <t>кількість тижнів у семестрі</t>
  </si>
  <si>
    <t xml:space="preserve">   </t>
  </si>
  <si>
    <t>1.2.10.1</t>
  </si>
  <si>
    <t>1.2.10.2</t>
  </si>
  <si>
    <t>2. ДИСЦИПЛІНИ ВІЛЬНОГО ВИБОРУ</t>
  </si>
  <si>
    <t>Вибіркова дисципліна 3 семестру</t>
  </si>
  <si>
    <t>* Для осіб, які відповідно до  Закону України "Про основи національного спротиву" звільняються від вивчення дисципліни "Основи національного спротиву", забезпечується можливість особистого вибору додаткових освітніх компонентів в обсязі, передбаченому для вивчення цієї навчальної дисципліни</t>
  </si>
  <si>
    <t>Директор суспільно-економічного навчально-наукового інституту</t>
  </si>
  <si>
    <t>І.П. Фоміченко</t>
  </si>
  <si>
    <t>Гарант освітньої програми</t>
  </si>
  <si>
    <t>Політична економія на базі фахової передвищої освіти</t>
  </si>
  <si>
    <t>Вибіркова дисципліна 1 семестру</t>
  </si>
  <si>
    <t>Вибіркова дисципліна 2 семестру</t>
  </si>
  <si>
    <t>Кількість курсових проєктів</t>
  </si>
  <si>
    <t>Вибіркова дисципліна 3 семестру №1</t>
  </si>
  <si>
    <t>Вибіркова дисципліна 3 семестру №2</t>
  </si>
  <si>
    <t>Вибіркова дисципліна 4 семестру №1</t>
  </si>
  <si>
    <t>Вибіркова дисципліна 4 семестру №2</t>
  </si>
  <si>
    <t>Вибіркова дисципліна 5 семестру №1</t>
  </si>
  <si>
    <t>Вибіркова дисципліна 5 семестру №2</t>
  </si>
  <si>
    <t>Вибіркова дисципліна 5 семестру №3</t>
  </si>
  <si>
    <t>Вибіркова дисципліна 6 семестру №1</t>
  </si>
  <si>
    <t>Завідувач кафедри фінансів, обліку та бізнесу</t>
  </si>
  <si>
    <t>Вибіркова дисципліна 6 семестру №2</t>
  </si>
  <si>
    <t>Вибіркова дисципліна 6 семестру №3</t>
  </si>
  <si>
    <t>Історія бухгалтерського обліку</t>
  </si>
  <si>
    <t>Професійна етика</t>
  </si>
  <si>
    <t>Оподаткування</t>
  </si>
  <si>
    <t>Фінансова звітність підприємств</t>
  </si>
  <si>
    <t xml:space="preserve">Фінансовий облік </t>
  </si>
  <si>
    <t>Оцінка ризиків господарської діяльності</t>
  </si>
  <si>
    <t>Аналіз господарської діяльності</t>
  </si>
  <si>
    <t xml:space="preserve">Державно-господарський контроль </t>
  </si>
  <si>
    <t>Курсова робота "Аналіз господарської діяльності"</t>
  </si>
  <si>
    <t>Обліково-аналітичні інформаційні системи</t>
  </si>
  <si>
    <t>Податковий облік і звітність</t>
  </si>
  <si>
    <t xml:space="preserve">Управлінський облік </t>
  </si>
  <si>
    <t>Аудит</t>
  </si>
  <si>
    <r>
      <t xml:space="preserve">спеціальність: </t>
    </r>
    <r>
      <rPr>
        <b/>
        <sz val="20"/>
        <rFont val="Times New Roman"/>
        <family val="1"/>
        <charset val="204"/>
      </rPr>
      <t>D1 «Облік і оподаткування»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</si>
  <si>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</si>
  <si>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 xml:space="preserve">Кваліфікація:  бакалавр з обліку і оподаткування </t>
  </si>
  <si>
    <t>О.С. Дубинська</t>
  </si>
  <si>
    <t>Виробнича практика (обліково-аналітична)  на базі фахової передвищої освіти</t>
  </si>
  <si>
    <t xml:space="preserve">Теорія бухгалтерського обліку </t>
  </si>
  <si>
    <t xml:space="preserve">Економічна статистика
</t>
  </si>
  <si>
    <t>Курсова робота "Теорія бухгалтерського обліку "</t>
  </si>
  <si>
    <t>Курсова робота "Фінансовий облік "</t>
  </si>
  <si>
    <t>4д</t>
  </si>
  <si>
    <t xml:space="preserve">Вибіркова дисципліна 2 семестру </t>
  </si>
  <si>
    <t>3</t>
  </si>
  <si>
    <t>Вибіркова дисципліна 5 семестру №4</t>
  </si>
  <si>
    <t>Вибіркова дисципліна 5 семестру</t>
  </si>
  <si>
    <t>3д</t>
  </si>
  <si>
    <t>1.2.14.1</t>
  </si>
  <si>
    <t>1.2.14.2</t>
  </si>
  <si>
    <t>1.2.15.1</t>
  </si>
  <si>
    <t>1.2.15.2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</si>
</sst>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_-;\-* #,##0_-;\ _-;_-@_-"/>
    <numFmt numFmtId="166" formatCode="0.0"/>
    <numFmt numFmtId="167" formatCode="#,##0_-;\-* #,##0_-;\ &quot;&quot;_-;_-@_-"/>
    <numFmt numFmtId="168" formatCode="#,##0;\-* #,##0_-;\ &quot;&quot;_-;_-@_-"/>
    <numFmt numFmtId="169" formatCode="#,##0.0;\-* #,##0.0_-;\ &quot;&quot;_-;_-@_-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2"/>
      <name val="Arial Cyr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3" tint="0.39997558519241921"/>
      <name val="Times New Roman"/>
      <family val="1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4" fillId="0" borderId="0"/>
    <xf numFmtId="0" fontId="33" fillId="0" borderId="0"/>
    <xf numFmtId="0" fontId="4" fillId="0" borderId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22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/>
    <xf numFmtId="0" fontId="6" fillId="0" borderId="0" xfId="0" applyFont="1" applyAlignment="1">
      <alignment horizontal="center"/>
    </xf>
    <xf numFmtId="0" fontId="15" fillId="0" borderId="0" xfId="0" applyFont="1"/>
    <xf numFmtId="0" fontId="1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16" fillId="0" borderId="0" xfId="1" applyFont="1"/>
    <xf numFmtId="0" fontId="23" fillId="0" borderId="0" xfId="1" applyFont="1"/>
    <xf numFmtId="0" fontId="20" fillId="0" borderId="0" xfId="1" applyFont="1"/>
    <xf numFmtId="0" fontId="24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7" fontId="8" fillId="0" borderId="0" xfId="4" applyNumberFormat="1" applyFont="1" applyAlignment="1">
      <alignment vertical="center"/>
    </xf>
    <xf numFmtId="0" fontId="29" fillId="0" borderId="28" xfId="4" applyFont="1" applyBorder="1" applyAlignment="1">
      <alignment horizontal="center" vertical="center" wrapText="1"/>
    </xf>
    <xf numFmtId="0" fontId="29" fillId="0" borderId="29" xfId="4" applyFont="1" applyBorder="1" applyAlignment="1">
      <alignment horizontal="center" vertical="center" wrapText="1"/>
    </xf>
    <xf numFmtId="0" fontId="26" fillId="0" borderId="29" xfId="4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28" xfId="4" applyFont="1" applyBorder="1" applyAlignment="1">
      <alignment horizontal="center" vertical="center" wrapText="1"/>
    </xf>
    <xf numFmtId="0" fontId="8" fillId="0" borderId="29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26" fillId="0" borderId="30" xfId="4" applyFont="1" applyBorder="1" applyAlignment="1">
      <alignment horizontal="center" vertical="center" wrapText="1"/>
    </xf>
    <xf numFmtId="0" fontId="29" fillId="0" borderId="7" xfId="4" applyFont="1" applyBorder="1" applyAlignment="1">
      <alignment horizontal="center" vertical="center" wrapText="1"/>
    </xf>
    <xf numFmtId="0" fontId="26" fillId="0" borderId="12" xfId="4" applyFont="1" applyBorder="1" applyAlignment="1">
      <alignment horizontal="center" vertical="center" wrapText="1"/>
    </xf>
    <xf numFmtId="0" fontId="8" fillId="0" borderId="30" xfId="4" applyFont="1" applyBorder="1" applyAlignment="1">
      <alignment horizontal="center" vertical="center" wrapText="1"/>
    </xf>
    <xf numFmtId="49" fontId="26" fillId="0" borderId="33" xfId="4" applyNumberFormat="1" applyFont="1" applyBorder="1" applyAlignment="1">
      <alignment horizontal="center" vertical="center" wrapText="1"/>
    </xf>
    <xf numFmtId="1" fontId="29" fillId="0" borderId="28" xfId="4" applyNumberFormat="1" applyFont="1" applyBorder="1" applyAlignment="1">
      <alignment horizontal="center" vertical="center" wrapText="1"/>
    </xf>
    <xf numFmtId="0" fontId="26" fillId="0" borderId="33" xfId="4" applyFont="1" applyBorder="1" applyAlignment="1">
      <alignment horizontal="center" vertical="center" wrapText="1"/>
    </xf>
    <xf numFmtId="1" fontId="8" fillId="0" borderId="28" xfId="4" applyNumberFormat="1" applyFont="1" applyBorder="1" applyAlignment="1">
      <alignment horizontal="center" vertical="center" wrapText="1"/>
    </xf>
    <xf numFmtId="0" fontId="8" fillId="0" borderId="17" xfId="4" applyFont="1" applyBorder="1" applyAlignment="1">
      <alignment horizontal="center" vertical="center"/>
    </xf>
    <xf numFmtId="1" fontId="29" fillId="0" borderId="29" xfId="4" applyNumberFormat="1" applyFont="1" applyBorder="1" applyAlignment="1">
      <alignment horizontal="center" vertical="center" wrapText="1"/>
    </xf>
    <xf numFmtId="1" fontId="8" fillId="0" borderId="29" xfId="4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3" xfId="4" applyFont="1" applyBorder="1" applyAlignment="1">
      <alignment horizontal="center" vertical="center" wrapText="1"/>
    </xf>
    <xf numFmtId="49" fontId="26" fillId="0" borderId="3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56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47" xfId="4" applyFont="1" applyBorder="1" applyAlignment="1">
      <alignment horizontal="center" vertical="center"/>
    </xf>
    <xf numFmtId="0" fontId="8" fillId="0" borderId="39" xfId="4" applyFont="1" applyBorder="1" applyAlignment="1">
      <alignment horizontal="center" vertical="center"/>
    </xf>
    <xf numFmtId="0" fontId="8" fillId="0" borderId="31" xfId="4" applyFont="1" applyBorder="1" applyAlignment="1">
      <alignment horizontal="center" vertical="center"/>
    </xf>
    <xf numFmtId="0" fontId="8" fillId="0" borderId="40" xfId="4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1" fontId="26" fillId="0" borderId="15" xfId="4" applyNumberFormat="1" applyFont="1" applyBorder="1" applyAlignment="1">
      <alignment horizontal="center" vertical="center"/>
    </xf>
    <xf numFmtId="167" fontId="29" fillId="0" borderId="0" xfId="4" applyNumberFormat="1" applyFont="1" applyAlignment="1">
      <alignment vertical="center"/>
    </xf>
    <xf numFmtId="49" fontId="29" fillId="0" borderId="30" xfId="0" applyNumberFormat="1" applyFont="1" applyBorder="1" applyAlignment="1">
      <alignment horizontal="center" vertical="center"/>
    </xf>
    <xf numFmtId="167" fontId="26" fillId="0" borderId="30" xfId="4" applyNumberFormat="1" applyFont="1" applyBorder="1" applyAlignment="1">
      <alignment horizontal="center" vertical="center" wrapText="1"/>
    </xf>
    <xf numFmtId="166" fontId="8" fillId="0" borderId="33" xfId="4" applyNumberFormat="1" applyFont="1" applyBorder="1" applyAlignment="1">
      <alignment horizontal="center" vertical="center"/>
    </xf>
    <xf numFmtId="49" fontId="8" fillId="0" borderId="42" xfId="4" applyNumberFormat="1" applyFont="1" applyBorder="1" applyAlignment="1">
      <alignment horizontal="left" vertical="center" wrapText="1"/>
    </xf>
    <xf numFmtId="0" fontId="26" fillId="0" borderId="1" xfId="4" applyFont="1" applyBorder="1" applyAlignment="1">
      <alignment horizontal="center" vertical="center" wrapText="1"/>
    </xf>
    <xf numFmtId="1" fontId="8" fillId="0" borderId="28" xfId="4" applyNumberFormat="1" applyFont="1" applyBorder="1" applyAlignment="1">
      <alignment vertical="center"/>
    </xf>
    <xf numFmtId="1" fontId="26" fillId="0" borderId="28" xfId="0" applyNumberFormat="1" applyFont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  <xf numFmtId="49" fontId="29" fillId="0" borderId="42" xfId="0" applyNumberFormat="1" applyFont="1" applyBorder="1" applyAlignment="1">
      <alignment horizontal="center" vertical="center"/>
    </xf>
    <xf numFmtId="49" fontId="29" fillId="0" borderId="30" xfId="4" applyNumberFormat="1" applyFont="1" applyBorder="1" applyAlignment="1">
      <alignment horizontal="left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165" fontId="26" fillId="0" borderId="63" xfId="0" applyNumberFormat="1" applyFont="1" applyBorder="1" applyAlignment="1">
      <alignment horizontal="center" vertical="center" wrapText="1"/>
    </xf>
    <xf numFmtId="166" fontId="8" fillId="0" borderId="74" xfId="0" applyNumberFormat="1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28" xfId="0" applyNumberFormat="1" applyFont="1" applyBorder="1" applyAlignment="1">
      <alignment horizontal="center" vertical="center" wrapText="1"/>
    </xf>
    <xf numFmtId="0" fontId="8" fillId="0" borderId="7" xfId="4" applyFont="1" applyBorder="1" applyAlignment="1">
      <alignment vertical="center"/>
    </xf>
    <xf numFmtId="167" fontId="30" fillId="0" borderId="0" xfId="4" applyNumberFormat="1" applyFont="1" applyAlignment="1">
      <alignment vertical="center"/>
    </xf>
    <xf numFmtId="49" fontId="26" fillId="0" borderId="74" xfId="0" applyNumberFormat="1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6" fillId="0" borderId="17" xfId="4" applyFont="1" applyBorder="1" applyAlignment="1">
      <alignment horizontal="center" vertical="center" wrapText="1"/>
    </xf>
    <xf numFmtId="0" fontId="26" fillId="0" borderId="14" xfId="4" applyFont="1" applyBorder="1" applyAlignment="1">
      <alignment horizontal="center" vertical="center" wrapText="1"/>
    </xf>
    <xf numFmtId="169" fontId="26" fillId="0" borderId="30" xfId="4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49" fontId="26" fillId="0" borderId="33" xfId="4" applyNumberFormat="1" applyFont="1" applyBorder="1" applyAlignment="1">
      <alignment vertical="center" wrapText="1"/>
    </xf>
    <xf numFmtId="169" fontId="8" fillId="0" borderId="30" xfId="4" applyNumberFormat="1" applyFont="1" applyBorder="1" applyAlignment="1">
      <alignment horizontal="center" vertical="center"/>
    </xf>
    <xf numFmtId="1" fontId="8" fillId="0" borderId="3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/>
    </xf>
    <xf numFmtId="49" fontId="8" fillId="0" borderId="33" xfId="4" applyNumberFormat="1" applyFont="1" applyBorder="1" applyAlignment="1">
      <alignment horizontal="left" vertical="center" wrapText="1"/>
    </xf>
    <xf numFmtId="168" fontId="8" fillId="0" borderId="30" xfId="4" applyNumberFormat="1" applyFont="1" applyBorder="1" applyAlignment="1">
      <alignment horizontal="center" vertical="center"/>
    </xf>
    <xf numFmtId="1" fontId="26" fillId="0" borderId="29" xfId="4" applyNumberFormat="1" applyFont="1" applyBorder="1" applyAlignment="1">
      <alignment horizontal="center" vertical="center"/>
    </xf>
    <xf numFmtId="168" fontId="32" fillId="0" borderId="30" xfId="4" applyNumberFormat="1" applyFont="1" applyBorder="1" applyAlignment="1">
      <alignment horizontal="center" vertical="center"/>
    </xf>
    <xf numFmtId="1" fontId="8" fillId="0" borderId="29" xfId="4" applyNumberFormat="1" applyFont="1" applyBorder="1" applyAlignment="1">
      <alignment horizontal="center" vertical="center"/>
    </xf>
    <xf numFmtId="1" fontId="8" fillId="0" borderId="1" xfId="4" applyNumberFormat="1" applyFont="1" applyBorder="1" applyAlignment="1">
      <alignment horizontal="center" vertical="center"/>
    </xf>
    <xf numFmtId="169" fontId="26" fillId="0" borderId="29" xfId="4" applyNumberFormat="1" applyFont="1" applyBorder="1" applyAlignment="1">
      <alignment horizontal="center" vertical="center"/>
    </xf>
    <xf numFmtId="169" fontId="26" fillId="0" borderId="28" xfId="4" applyNumberFormat="1" applyFont="1" applyBorder="1" applyAlignment="1">
      <alignment horizontal="center" vertical="center"/>
    </xf>
    <xf numFmtId="169" fontId="26" fillId="0" borderId="32" xfId="4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70" xfId="4" applyNumberFormat="1" applyFont="1" applyBorder="1" applyAlignment="1">
      <alignment vertical="center" wrapText="1"/>
    </xf>
    <xf numFmtId="49" fontId="8" fillId="0" borderId="17" xfId="4" applyNumberFormat="1" applyFont="1" applyBorder="1" applyAlignment="1">
      <alignment horizontal="center" vertical="center"/>
    </xf>
    <xf numFmtId="49" fontId="26" fillId="0" borderId="54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8" fontId="32" fillId="0" borderId="15" xfId="0" applyNumberFormat="1" applyFont="1" applyBorder="1" applyAlignment="1">
      <alignment horizontal="center" vertical="center"/>
    </xf>
    <xf numFmtId="166" fontId="26" fillId="0" borderId="12" xfId="0" applyNumberFormat="1" applyFont="1" applyBorder="1" applyAlignment="1">
      <alignment horizontal="center" vertical="center"/>
    </xf>
    <xf numFmtId="1" fontId="26" fillId="0" borderId="54" xfId="0" applyNumberFormat="1" applyFont="1" applyBorder="1" applyAlignment="1">
      <alignment horizontal="center" vertical="center" wrapText="1"/>
    </xf>
    <xf numFmtId="0" fontId="26" fillId="0" borderId="16" xfId="4" applyFont="1" applyBorder="1" applyAlignment="1">
      <alignment horizontal="center" vertical="center" wrapText="1"/>
    </xf>
    <xf numFmtId="0" fontId="26" fillId="0" borderId="15" xfId="4" applyFont="1" applyBorder="1" applyAlignment="1">
      <alignment horizontal="center" vertical="center" wrapText="1"/>
    </xf>
    <xf numFmtId="1" fontId="26" fillId="0" borderId="16" xfId="4" applyNumberFormat="1" applyFont="1" applyBorder="1" applyAlignment="1">
      <alignment horizontal="center" vertical="center"/>
    </xf>
    <xf numFmtId="166" fontId="26" fillId="0" borderId="13" xfId="4" applyNumberFormat="1" applyFont="1" applyBorder="1" applyAlignment="1">
      <alignment horizontal="center" vertical="center"/>
    </xf>
    <xf numFmtId="49" fontId="26" fillId="0" borderId="61" xfId="0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0" fontId="8" fillId="0" borderId="6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68" fontId="32" fillId="0" borderId="20" xfId="0" applyNumberFormat="1" applyFont="1" applyBorder="1" applyAlignment="1">
      <alignment horizontal="center" vertical="center"/>
    </xf>
    <xf numFmtId="166" fontId="26" fillId="0" borderId="17" xfId="0" applyNumberFormat="1" applyFont="1" applyBorder="1" applyAlignment="1">
      <alignment horizontal="center" vertical="center"/>
    </xf>
    <xf numFmtId="1" fontId="26" fillId="0" borderId="61" xfId="0" applyNumberFormat="1" applyFont="1" applyBorder="1" applyAlignment="1">
      <alignment horizontal="center" vertical="center"/>
    </xf>
    <xf numFmtId="166" fontId="26" fillId="0" borderId="0" xfId="4" applyNumberFormat="1" applyFont="1" applyAlignment="1">
      <alignment horizontal="center" vertical="center"/>
    </xf>
    <xf numFmtId="2" fontId="8" fillId="0" borderId="0" xfId="4" applyNumberFormat="1" applyFont="1" applyAlignment="1">
      <alignment vertical="center"/>
    </xf>
    <xf numFmtId="1" fontId="26" fillId="0" borderId="41" xfId="4" applyNumberFormat="1" applyFont="1" applyBorder="1" applyAlignment="1">
      <alignment horizontal="center" vertical="center"/>
    </xf>
    <xf numFmtId="167" fontId="26" fillId="0" borderId="40" xfId="4" applyNumberFormat="1" applyFont="1" applyBorder="1" applyAlignment="1">
      <alignment horizontal="right" vertical="center"/>
    </xf>
    <xf numFmtId="167" fontId="26" fillId="0" borderId="0" xfId="4" applyNumberFormat="1" applyFont="1" applyAlignment="1">
      <alignment horizontal="right" vertical="center"/>
    </xf>
    <xf numFmtId="167" fontId="26" fillId="0" borderId="0" xfId="4" applyNumberFormat="1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167" fontId="30" fillId="0" borderId="0" xfId="4" applyNumberFormat="1" applyFont="1" applyAlignment="1">
      <alignment horizontal="center" vertical="center" wrapText="1"/>
    </xf>
    <xf numFmtId="0" fontId="30" fillId="0" borderId="0" xfId="4" applyFont="1" applyAlignment="1">
      <alignment horizontal="center" vertical="center" wrapText="1"/>
    </xf>
    <xf numFmtId="49" fontId="26" fillId="0" borderId="63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5" fontId="8" fillId="0" borderId="30" xfId="0" applyNumberFormat="1" applyFont="1" applyBorder="1" applyAlignment="1">
      <alignment horizontal="center" vertical="center" wrapText="1"/>
    </xf>
    <xf numFmtId="0" fontId="8" fillId="0" borderId="70" xfId="4" applyFont="1" applyBorder="1" applyAlignment="1">
      <alignment horizontal="center" vertical="center"/>
    </xf>
    <xf numFmtId="166" fontId="26" fillId="0" borderId="49" xfId="0" applyNumberFormat="1" applyFont="1" applyBorder="1" applyAlignment="1">
      <alignment horizontal="center" vertical="center"/>
    </xf>
    <xf numFmtId="168" fontId="8" fillId="0" borderId="29" xfId="4" applyNumberFormat="1" applyFont="1" applyBorder="1" applyAlignment="1">
      <alignment horizontal="center" vertical="center"/>
    </xf>
    <xf numFmtId="169" fontId="8" fillId="0" borderId="42" xfId="4" applyNumberFormat="1" applyFont="1" applyBorder="1" applyAlignment="1">
      <alignment horizontal="center" vertical="center"/>
    </xf>
    <xf numFmtId="0" fontId="8" fillId="0" borderId="42" xfId="4" applyFont="1" applyBorder="1" applyAlignment="1">
      <alignment horizontal="center" vertical="center" wrapText="1"/>
    </xf>
    <xf numFmtId="0" fontId="26" fillId="0" borderId="62" xfId="4" applyFont="1" applyBorder="1" applyAlignment="1">
      <alignment horizontal="center" vertical="center" wrapText="1"/>
    </xf>
    <xf numFmtId="0" fontId="26" fillId="0" borderId="4" xfId="4" applyFont="1" applyBorder="1" applyAlignment="1">
      <alignment horizontal="center" vertical="center" wrapText="1"/>
    </xf>
    <xf numFmtId="0" fontId="26" fillId="0" borderId="10" xfId="4" applyFont="1" applyBorder="1" applyAlignment="1">
      <alignment horizontal="center" vertical="center" wrapText="1"/>
    </xf>
    <xf numFmtId="1" fontId="26" fillId="0" borderId="62" xfId="4" applyNumberFormat="1" applyFont="1" applyBorder="1" applyAlignment="1">
      <alignment horizontal="center" vertical="center"/>
    </xf>
    <xf numFmtId="1" fontId="26" fillId="0" borderId="10" xfId="4" applyNumberFormat="1" applyFont="1" applyBorder="1" applyAlignment="1">
      <alignment horizontal="center" vertical="center"/>
    </xf>
    <xf numFmtId="166" fontId="26" fillId="0" borderId="9" xfId="4" applyNumberFormat="1" applyFont="1" applyBorder="1" applyAlignment="1">
      <alignment horizontal="center" vertical="center"/>
    </xf>
    <xf numFmtId="0" fontId="8" fillId="0" borderId="53" xfId="4" applyFont="1" applyBorder="1" applyAlignment="1">
      <alignment horizontal="center" vertical="center" wrapText="1"/>
    </xf>
    <xf numFmtId="1" fontId="8" fillId="0" borderId="53" xfId="0" applyNumberFormat="1" applyFont="1" applyBorder="1" applyAlignment="1">
      <alignment horizontal="center" vertical="center" wrapText="1"/>
    </xf>
    <xf numFmtId="1" fontId="8" fillId="0" borderId="24" xfId="4" applyNumberFormat="1" applyFont="1" applyBorder="1" applyAlignment="1">
      <alignment horizontal="center" vertical="center" wrapText="1"/>
    </xf>
    <xf numFmtId="1" fontId="8" fillId="0" borderId="37" xfId="4" applyNumberFormat="1" applyFont="1" applyBorder="1" applyAlignment="1">
      <alignment horizontal="center" vertical="center" wrapText="1"/>
    </xf>
    <xf numFmtId="1" fontId="8" fillId="0" borderId="52" xfId="0" applyNumberFormat="1" applyFont="1" applyBorder="1" applyAlignment="1">
      <alignment horizontal="center" vertical="center" wrapText="1"/>
    </xf>
    <xf numFmtId="1" fontId="8" fillId="0" borderId="9" xfId="4" applyNumberFormat="1" applyFont="1" applyBorder="1" applyAlignment="1">
      <alignment horizontal="center" vertical="center" wrapText="1"/>
    </xf>
    <xf numFmtId="1" fontId="8" fillId="0" borderId="10" xfId="4" applyNumberFormat="1" applyFont="1" applyBorder="1" applyAlignment="1">
      <alignment horizontal="center" vertical="center" wrapText="1"/>
    </xf>
    <xf numFmtId="49" fontId="8" fillId="0" borderId="10" xfId="4" applyNumberFormat="1" applyFont="1" applyBorder="1" applyAlignment="1">
      <alignment vertical="center" wrapText="1"/>
    </xf>
    <xf numFmtId="49" fontId="26" fillId="0" borderId="45" xfId="0" applyNumberFormat="1" applyFont="1" applyBorder="1" applyAlignment="1">
      <alignment horizontal="center" vertical="center"/>
    </xf>
    <xf numFmtId="168" fontId="26" fillId="0" borderId="48" xfId="0" applyNumberFormat="1" applyFont="1" applyBorder="1" applyAlignment="1">
      <alignment horizontal="left" vertical="center" wrapText="1"/>
    </xf>
    <xf numFmtId="168" fontId="8" fillId="0" borderId="49" xfId="0" applyNumberFormat="1" applyFont="1" applyBorder="1" applyAlignment="1">
      <alignment horizontal="center" vertical="center"/>
    </xf>
    <xf numFmtId="168" fontId="8" fillId="0" borderId="45" xfId="0" applyNumberFormat="1" applyFont="1" applyBorder="1" applyAlignment="1">
      <alignment horizontal="center" vertical="center"/>
    </xf>
    <xf numFmtId="168" fontId="8" fillId="0" borderId="71" xfId="0" applyNumberFormat="1" applyFont="1" applyBorder="1" applyAlignment="1">
      <alignment horizontal="center" vertical="center"/>
    </xf>
    <xf numFmtId="168" fontId="8" fillId="0" borderId="69" xfId="0" applyNumberFormat="1" applyFont="1" applyBorder="1" applyAlignment="1">
      <alignment horizontal="center" vertical="center"/>
    </xf>
    <xf numFmtId="0" fontId="26" fillId="0" borderId="57" xfId="0" applyFont="1" applyBorder="1" applyAlignment="1">
      <alignment horizontal="left" vertical="top" wrapText="1"/>
    </xf>
    <xf numFmtId="0" fontId="26" fillId="0" borderId="58" xfId="0" applyFont="1" applyBorder="1" applyAlignment="1">
      <alignment horizontal="left" vertical="top" wrapText="1"/>
    </xf>
    <xf numFmtId="168" fontId="26" fillId="0" borderId="45" xfId="0" applyNumberFormat="1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 wrapText="1"/>
    </xf>
    <xf numFmtId="1" fontId="26" fillId="0" borderId="71" xfId="0" applyNumberFormat="1" applyFont="1" applyBorder="1" applyAlignment="1">
      <alignment horizontal="center" vertical="top" wrapText="1"/>
    </xf>
    <xf numFmtId="0" fontId="26" fillId="0" borderId="50" xfId="0" applyFont="1" applyBorder="1" applyAlignment="1">
      <alignment horizontal="left" vertical="top" wrapText="1"/>
    </xf>
    <xf numFmtId="168" fontId="26" fillId="0" borderId="58" xfId="4" applyNumberFormat="1" applyFont="1" applyBorder="1" applyAlignment="1">
      <alignment horizontal="center" vertical="center" wrapText="1"/>
    </xf>
    <xf numFmtId="1" fontId="26" fillId="0" borderId="69" xfId="0" applyNumberFormat="1" applyFont="1" applyBorder="1" applyAlignment="1">
      <alignment horizontal="left" vertical="top" wrapText="1"/>
    </xf>
    <xf numFmtId="0" fontId="26" fillId="0" borderId="71" xfId="0" applyFont="1" applyBorder="1" applyAlignment="1">
      <alignment horizontal="left" vertical="top" wrapText="1"/>
    </xf>
    <xf numFmtId="0" fontId="26" fillId="0" borderId="2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1" fontId="26" fillId="0" borderId="28" xfId="4" applyNumberFormat="1" applyFont="1" applyBorder="1" applyAlignment="1">
      <alignment horizontal="center" vertical="center"/>
    </xf>
    <xf numFmtId="0" fontId="8" fillId="0" borderId="28" xfId="4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32" xfId="4" applyFont="1" applyBorder="1" applyAlignment="1">
      <alignment horizontal="center" vertical="center" wrapText="1"/>
    </xf>
    <xf numFmtId="0" fontId="8" fillId="0" borderId="91" xfId="4" applyFont="1" applyBorder="1" applyAlignment="1">
      <alignment horizontal="center" vertical="center" wrapText="1"/>
    </xf>
    <xf numFmtId="1" fontId="26" fillId="0" borderId="34" xfId="4" applyNumberFormat="1" applyFont="1" applyBorder="1" applyAlignment="1">
      <alignment horizontal="center" vertical="center"/>
    </xf>
    <xf numFmtId="167" fontId="8" fillId="0" borderId="0" xfId="4" applyNumberFormat="1" applyFont="1" applyAlignment="1">
      <alignment horizontal="center" vertical="center"/>
    </xf>
    <xf numFmtId="0" fontId="26" fillId="0" borderId="5" xfId="4" applyFont="1" applyBorder="1" applyAlignment="1">
      <alignment horizontal="center" vertical="center" wrapText="1"/>
    </xf>
    <xf numFmtId="0" fontId="26" fillId="0" borderId="6" xfId="4" applyFont="1" applyBorder="1" applyAlignment="1">
      <alignment horizontal="center" vertical="center" wrapText="1"/>
    </xf>
    <xf numFmtId="0" fontId="26" fillId="0" borderId="38" xfId="4" applyFont="1" applyBorder="1" applyAlignment="1">
      <alignment horizontal="center" vertical="center"/>
    </xf>
    <xf numFmtId="168" fontId="26" fillId="0" borderId="52" xfId="4" applyNumberFormat="1" applyFont="1" applyBorder="1" applyAlignment="1">
      <alignment horizontal="center" vertical="center"/>
    </xf>
    <xf numFmtId="168" fontId="26" fillId="0" borderId="29" xfId="4" applyNumberFormat="1" applyFont="1" applyBorder="1" applyAlignment="1">
      <alignment horizontal="center" vertical="center"/>
    </xf>
    <xf numFmtId="1" fontId="26" fillId="0" borderId="8" xfId="4" applyNumberFormat="1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49" fontId="26" fillId="0" borderId="12" xfId="0" applyNumberFormat="1" applyFont="1" applyBorder="1" applyAlignment="1">
      <alignment horizontal="center" vertical="center"/>
    </xf>
    <xf numFmtId="49" fontId="26" fillId="0" borderId="12" xfId="4" applyNumberFormat="1" applyFont="1" applyBorder="1" applyAlignment="1">
      <alignment vertical="center" wrapText="1"/>
    </xf>
    <xf numFmtId="0" fontId="26" fillId="0" borderId="67" xfId="4" applyFont="1" applyBorder="1" applyAlignment="1">
      <alignment horizontal="center" vertical="center" wrapText="1"/>
    </xf>
    <xf numFmtId="49" fontId="26" fillId="0" borderId="12" xfId="4" applyNumberFormat="1" applyFont="1" applyBorder="1" applyAlignment="1">
      <alignment horizontal="center" vertical="center" wrapText="1"/>
    </xf>
    <xf numFmtId="49" fontId="26" fillId="0" borderId="67" xfId="4" applyNumberFormat="1" applyFont="1" applyBorder="1" applyAlignment="1">
      <alignment horizontal="center" vertical="center" wrapText="1"/>
    </xf>
    <xf numFmtId="167" fontId="26" fillId="0" borderId="12" xfId="4" applyNumberFormat="1" applyFont="1" applyBorder="1" applyAlignment="1">
      <alignment horizontal="center" vertical="center" wrapText="1"/>
    </xf>
    <xf numFmtId="166" fontId="26" fillId="0" borderId="67" xfId="4" applyNumberFormat="1" applyFont="1" applyBorder="1" applyAlignment="1">
      <alignment horizontal="center" vertical="center"/>
    </xf>
    <xf numFmtId="1" fontId="26" fillId="0" borderId="12" xfId="4" applyNumberFormat="1" applyFont="1" applyBorder="1" applyAlignment="1">
      <alignment horizontal="center" vertical="center"/>
    </xf>
    <xf numFmtId="1" fontId="26" fillId="0" borderId="14" xfId="4" applyNumberFormat="1" applyFont="1" applyBorder="1" applyAlignment="1">
      <alignment horizontal="center" vertical="center"/>
    </xf>
    <xf numFmtId="1" fontId="29" fillId="0" borderId="13" xfId="4" applyNumberFormat="1" applyFont="1" applyBorder="1" applyAlignment="1">
      <alignment horizontal="center" vertical="center" wrapText="1"/>
    </xf>
    <xf numFmtId="1" fontId="29" fillId="0" borderId="14" xfId="4" applyNumberFormat="1" applyFont="1" applyBorder="1" applyAlignment="1">
      <alignment horizontal="center" vertical="center" wrapText="1"/>
    </xf>
    <xf numFmtId="0" fontId="29" fillId="0" borderId="16" xfId="4" applyFont="1" applyBorder="1" applyAlignment="1">
      <alignment horizontal="center" vertical="center" wrapText="1"/>
    </xf>
    <xf numFmtId="0" fontId="29" fillId="0" borderId="15" xfId="4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vertical="center" wrapText="1"/>
    </xf>
    <xf numFmtId="49" fontId="26" fillId="0" borderId="30" xfId="4" applyNumberFormat="1" applyFont="1" applyBorder="1" applyAlignment="1">
      <alignment horizontal="left" vertical="center" wrapText="1"/>
    </xf>
    <xf numFmtId="49" fontId="26" fillId="0" borderId="30" xfId="4" applyNumberFormat="1" applyFont="1" applyBorder="1" applyAlignment="1">
      <alignment horizontal="center" vertical="center" wrapText="1"/>
    </xf>
    <xf numFmtId="167" fontId="26" fillId="0" borderId="30" xfId="4" applyNumberFormat="1" applyFont="1" applyBorder="1" applyAlignment="1">
      <alignment horizontal="center" vertical="center"/>
    </xf>
    <xf numFmtId="169" fontId="26" fillId="0" borderId="33" xfId="4" applyNumberFormat="1" applyFont="1" applyBorder="1" applyAlignment="1">
      <alignment horizontal="center" vertical="center"/>
    </xf>
    <xf numFmtId="1" fontId="26" fillId="0" borderId="30" xfId="4" applyNumberFormat="1" applyFont="1" applyBorder="1" applyAlignment="1">
      <alignment horizontal="center" vertical="center"/>
    </xf>
    <xf numFmtId="0" fontId="26" fillId="0" borderId="7" xfId="4" applyFont="1" applyBorder="1" applyAlignment="1">
      <alignment horizontal="center" vertical="center" wrapText="1"/>
    </xf>
    <xf numFmtId="0" fontId="26" fillId="0" borderId="28" xfId="4" applyFont="1" applyBorder="1" applyAlignment="1">
      <alignment horizontal="center" vertical="center" wrapText="1"/>
    </xf>
    <xf numFmtId="168" fontId="31" fillId="0" borderId="30" xfId="4" applyNumberFormat="1" applyFont="1" applyBorder="1" applyAlignment="1">
      <alignment horizontal="center" vertical="center"/>
    </xf>
    <xf numFmtId="1" fontId="26" fillId="0" borderId="27" xfId="4" applyNumberFormat="1" applyFont="1" applyBorder="1" applyAlignment="1">
      <alignment horizontal="center" vertical="center"/>
    </xf>
    <xf numFmtId="49" fontId="26" fillId="0" borderId="42" xfId="0" applyNumberFormat="1" applyFont="1" applyBorder="1" applyAlignment="1">
      <alignment horizontal="center" vertical="center"/>
    </xf>
    <xf numFmtId="49" fontId="26" fillId="0" borderId="30" xfId="4" applyNumberFormat="1" applyFont="1" applyBorder="1" applyAlignment="1">
      <alignment vertical="center" wrapText="1"/>
    </xf>
    <xf numFmtId="169" fontId="26" fillId="0" borderId="65" xfId="4" applyNumberFormat="1" applyFont="1" applyBorder="1" applyAlignment="1">
      <alignment horizontal="center" vertical="center"/>
    </xf>
    <xf numFmtId="167" fontId="26" fillId="0" borderId="33" xfId="4" applyNumberFormat="1" applyFont="1" applyBorder="1" applyAlignment="1">
      <alignment horizontal="center" vertical="center"/>
    </xf>
    <xf numFmtId="49" fontId="26" fillId="0" borderId="42" xfId="4" applyNumberFormat="1" applyFont="1" applyBorder="1" applyAlignment="1">
      <alignment vertical="center" wrapText="1"/>
    </xf>
    <xf numFmtId="167" fontId="26" fillId="0" borderId="65" xfId="4" applyNumberFormat="1" applyFont="1" applyBorder="1" applyAlignment="1">
      <alignment horizontal="center" vertical="center"/>
    </xf>
    <xf numFmtId="0" fontId="26" fillId="0" borderId="42" xfId="4" applyFont="1" applyBorder="1" applyAlignment="1">
      <alignment horizontal="center" vertical="center" wrapText="1"/>
    </xf>
    <xf numFmtId="0" fontId="26" fillId="0" borderId="65" xfId="4" applyFont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 wrapText="1"/>
    </xf>
    <xf numFmtId="1" fontId="26" fillId="0" borderId="62" xfId="0" applyNumberFormat="1" applyFont="1" applyBorder="1" applyAlignment="1">
      <alignment horizontal="center" vertical="center" wrapText="1"/>
    </xf>
    <xf numFmtId="1" fontId="26" fillId="0" borderId="4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1" fontId="26" fillId="0" borderId="29" xfId="0" applyNumberFormat="1" applyFont="1" applyBorder="1" applyAlignment="1">
      <alignment horizontal="center" vertical="center" wrapText="1"/>
    </xf>
    <xf numFmtId="166" fontId="26" fillId="0" borderId="74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5" fontId="26" fillId="0" borderId="28" xfId="0" applyNumberFormat="1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1" fontId="29" fillId="0" borderId="28" xfId="4" applyNumberFormat="1" applyFont="1" applyBorder="1" applyAlignment="1">
      <alignment horizontal="center" vertical="center"/>
    </xf>
    <xf numFmtId="49" fontId="37" fillId="0" borderId="30" xfId="4" applyNumberFormat="1" applyFont="1" applyBorder="1" applyAlignment="1">
      <alignment vertical="center" wrapText="1"/>
    </xf>
    <xf numFmtId="1" fontId="26" fillId="0" borderId="7" xfId="0" applyNumberFormat="1" applyFont="1" applyBorder="1" applyAlignment="1">
      <alignment horizontal="center" vertical="center" wrapText="1"/>
    </xf>
    <xf numFmtId="166" fontId="29" fillId="0" borderId="28" xfId="4" applyNumberFormat="1" applyFont="1" applyBorder="1" applyAlignment="1">
      <alignment horizontal="center" vertical="center" wrapText="1"/>
    </xf>
    <xf numFmtId="49" fontId="26" fillId="0" borderId="17" xfId="0" applyNumberFormat="1" applyFont="1" applyBorder="1" applyAlignment="1">
      <alignment horizontal="center" vertical="center"/>
    </xf>
    <xf numFmtId="49" fontId="26" fillId="0" borderId="17" xfId="4" applyNumberFormat="1" applyFont="1" applyBorder="1" applyAlignment="1">
      <alignment vertical="center" wrapText="1"/>
    </xf>
    <xf numFmtId="1" fontId="29" fillId="0" borderId="9" xfId="4" applyNumberFormat="1" applyFont="1" applyBorder="1" applyAlignment="1">
      <alignment horizontal="center" vertical="center" wrapText="1"/>
    </xf>
    <xf numFmtId="1" fontId="29" fillId="0" borderId="10" xfId="4" applyNumberFormat="1" applyFont="1" applyBorder="1" applyAlignment="1">
      <alignment horizontal="center" vertical="center" wrapText="1"/>
    </xf>
    <xf numFmtId="0" fontId="29" fillId="0" borderId="9" xfId="4" applyFont="1" applyBorder="1" applyAlignment="1">
      <alignment horizontal="center" vertical="center" wrapText="1"/>
    </xf>
    <xf numFmtId="166" fontId="29" fillId="0" borderId="10" xfId="4" applyNumberFormat="1" applyFont="1" applyBorder="1" applyAlignment="1">
      <alignment horizontal="center" vertical="center" wrapText="1"/>
    </xf>
    <xf numFmtId="0" fontId="29" fillId="0" borderId="62" xfId="4" applyFont="1" applyBorder="1" applyAlignment="1">
      <alignment horizontal="center" vertical="center" wrapText="1"/>
    </xf>
    <xf numFmtId="0" fontId="29" fillId="0" borderId="10" xfId="4" applyFont="1" applyBorder="1" applyAlignment="1">
      <alignment horizontal="center" vertical="center" wrapText="1"/>
    </xf>
    <xf numFmtId="169" fontId="26" fillId="0" borderId="45" xfId="4" applyNumberFormat="1" applyFont="1" applyBorder="1" applyAlignment="1">
      <alignment horizontal="center" vertical="center"/>
    </xf>
    <xf numFmtId="1" fontId="26" fillId="0" borderId="50" xfId="4" applyNumberFormat="1" applyFont="1" applyBorder="1" applyAlignment="1">
      <alignment horizontal="center" vertical="center" wrapText="1"/>
    </xf>
    <xf numFmtId="1" fontId="26" fillId="0" borderId="58" xfId="4" applyNumberFormat="1" applyFont="1" applyBorder="1" applyAlignment="1">
      <alignment horizontal="center" vertical="center" wrapText="1"/>
    </xf>
    <xf numFmtId="166" fontId="26" fillId="0" borderId="58" xfId="4" applyNumberFormat="1" applyFont="1" applyBorder="1" applyAlignment="1">
      <alignment horizontal="center" vertical="center" wrapText="1"/>
    </xf>
    <xf numFmtId="169" fontId="26" fillId="0" borderId="31" xfId="4" applyNumberFormat="1" applyFont="1" applyBorder="1" applyAlignment="1">
      <alignment horizontal="center" vertical="center"/>
    </xf>
    <xf numFmtId="168" fontId="26" fillId="0" borderId="31" xfId="4" applyNumberFormat="1" applyFont="1" applyBorder="1" applyAlignment="1">
      <alignment horizontal="center" vertical="center"/>
    </xf>
    <xf numFmtId="169" fontId="26" fillId="0" borderId="34" xfId="4" applyNumberFormat="1" applyFont="1" applyBorder="1" applyAlignment="1">
      <alignment horizontal="center" vertical="center"/>
    </xf>
    <xf numFmtId="168" fontId="26" fillId="0" borderId="34" xfId="4" applyNumberFormat="1" applyFont="1" applyBorder="1" applyAlignment="1">
      <alignment horizontal="center" vertical="center"/>
    </xf>
    <xf numFmtId="49" fontId="26" fillId="0" borderId="67" xfId="4" applyNumberFormat="1" applyFont="1" applyBorder="1" applyAlignment="1">
      <alignment vertical="center" wrapText="1"/>
    </xf>
    <xf numFmtId="167" fontId="26" fillId="0" borderId="12" xfId="4" applyNumberFormat="1" applyFont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 wrapText="1"/>
    </xf>
    <xf numFmtId="0" fontId="26" fillId="0" borderId="13" xfId="4" applyFont="1" applyBorder="1" applyAlignment="1">
      <alignment horizontal="center" vertical="center" wrapText="1"/>
    </xf>
    <xf numFmtId="1" fontId="26" fillId="0" borderId="15" xfId="0" applyNumberFormat="1" applyFont="1" applyBorder="1" applyAlignment="1">
      <alignment horizontal="center" vertical="center" wrapText="1"/>
    </xf>
    <xf numFmtId="1" fontId="8" fillId="0" borderId="13" xfId="4" applyNumberFormat="1" applyFont="1" applyBorder="1" applyAlignment="1">
      <alignment horizontal="center" vertical="center" wrapText="1"/>
    </xf>
    <xf numFmtId="1" fontId="8" fillId="0" borderId="15" xfId="4" applyNumberFormat="1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68" xfId="4" applyFont="1" applyBorder="1" applyAlignment="1">
      <alignment horizontal="center" vertical="center" wrapText="1"/>
    </xf>
    <xf numFmtId="49" fontId="26" fillId="0" borderId="33" xfId="0" applyNumberFormat="1" applyFont="1" applyBorder="1" applyAlignment="1">
      <alignment horizontal="left" vertical="center" wrapText="1"/>
    </xf>
    <xf numFmtId="49" fontId="26" fillId="0" borderId="33" xfId="0" applyNumberFormat="1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1" fontId="26" fillId="0" borderId="28" xfId="4" applyNumberFormat="1" applyFont="1" applyBorder="1" applyAlignment="1">
      <alignment horizontal="center" vertical="center" wrapText="1"/>
    </xf>
    <xf numFmtId="0" fontId="26" fillId="0" borderId="32" xfId="4" applyFont="1" applyBorder="1" applyAlignment="1">
      <alignment horizontal="center" vertical="center" wrapText="1"/>
    </xf>
    <xf numFmtId="49" fontId="26" fillId="0" borderId="33" xfId="4" applyNumberFormat="1" applyFont="1" applyBorder="1" applyAlignment="1">
      <alignment horizontal="center" vertical="center"/>
    </xf>
    <xf numFmtId="49" fontId="26" fillId="0" borderId="30" xfId="4" applyNumberFormat="1" applyFont="1" applyBorder="1" applyAlignment="1">
      <alignment horizontal="center" vertical="center"/>
    </xf>
    <xf numFmtId="166" fontId="26" fillId="0" borderId="55" xfId="4" applyNumberFormat="1" applyFont="1" applyBorder="1" applyAlignment="1">
      <alignment horizontal="center" vertical="center"/>
    </xf>
    <xf numFmtId="49" fontId="26" fillId="0" borderId="33" xfId="4" applyNumberFormat="1" applyFont="1" applyBorder="1" applyAlignment="1">
      <alignment horizontal="left" vertical="center" wrapText="1"/>
    </xf>
    <xf numFmtId="169" fontId="26" fillId="0" borderId="42" xfId="4" applyNumberFormat="1" applyFont="1" applyBorder="1" applyAlignment="1">
      <alignment horizontal="center" vertical="center"/>
    </xf>
    <xf numFmtId="0" fontId="29" fillId="0" borderId="32" xfId="4" applyFont="1" applyBorder="1" applyAlignment="1">
      <alignment horizontal="center" vertical="center" wrapText="1"/>
    </xf>
    <xf numFmtId="168" fontId="26" fillId="0" borderId="30" xfId="4" applyNumberFormat="1" applyFont="1" applyBorder="1" applyAlignment="1">
      <alignment horizontal="center" vertical="center"/>
    </xf>
    <xf numFmtId="168" fontId="26" fillId="0" borderId="1" xfId="4" applyNumberFormat="1" applyFont="1" applyBorder="1" applyAlignment="1">
      <alignment horizontal="center" vertical="center"/>
    </xf>
    <xf numFmtId="1" fontId="29" fillId="0" borderId="28" xfId="4" applyNumberFormat="1" applyFont="1" applyBorder="1" applyAlignment="1">
      <alignment vertical="center"/>
    </xf>
    <xf numFmtId="49" fontId="8" fillId="0" borderId="33" xfId="4" applyNumberFormat="1" applyFont="1" applyBorder="1" applyAlignment="1">
      <alignment vertical="center" wrapText="1"/>
    </xf>
    <xf numFmtId="1" fontId="8" fillId="0" borderId="30" xfId="4" applyNumberFormat="1" applyFont="1" applyBorder="1" applyAlignment="1">
      <alignment horizontal="center" vertical="center"/>
    </xf>
    <xf numFmtId="49" fontId="8" fillId="0" borderId="33" xfId="4" applyNumberFormat="1" applyFont="1" applyBorder="1" applyAlignment="1">
      <alignment horizontal="center" vertical="center"/>
    </xf>
    <xf numFmtId="49" fontId="8" fillId="0" borderId="30" xfId="4" applyNumberFormat="1" applyFont="1" applyBorder="1" applyAlignment="1">
      <alignment horizontal="center" vertical="center"/>
    </xf>
    <xf numFmtId="0" fontId="8" fillId="0" borderId="33" xfId="4" applyFont="1" applyBorder="1" applyAlignment="1">
      <alignment horizontal="center" vertical="center"/>
    </xf>
    <xf numFmtId="0" fontId="8" fillId="0" borderId="30" xfId="4" applyFont="1" applyBorder="1" applyAlignment="1">
      <alignment horizontal="center" vertical="center"/>
    </xf>
    <xf numFmtId="49" fontId="8" fillId="0" borderId="28" xfId="4" applyNumberFormat="1" applyFont="1" applyBorder="1" applyAlignment="1">
      <alignment vertical="center" wrapText="1"/>
    </xf>
    <xf numFmtId="1" fontId="8" fillId="0" borderId="28" xfId="4" applyNumberFormat="1" applyFont="1" applyBorder="1" applyAlignment="1">
      <alignment horizontal="center" vertical="center"/>
    </xf>
    <xf numFmtId="0" fontId="26" fillId="0" borderId="55" xfId="4" applyFont="1" applyBorder="1" applyAlignment="1">
      <alignment horizontal="center" vertical="center" wrapText="1"/>
    </xf>
    <xf numFmtId="0" fontId="26" fillId="0" borderId="27" xfId="4" applyFont="1" applyBorder="1" applyAlignment="1">
      <alignment horizontal="center" vertical="center" wrapText="1"/>
    </xf>
    <xf numFmtId="168" fontId="31" fillId="0" borderId="27" xfId="4" applyNumberFormat="1" applyFont="1" applyBorder="1" applyAlignment="1">
      <alignment horizontal="center" vertical="center"/>
    </xf>
    <xf numFmtId="169" fontId="26" fillId="0" borderId="27" xfId="4" applyNumberFormat="1" applyFont="1" applyBorder="1" applyAlignment="1">
      <alignment horizontal="center" vertical="center"/>
    </xf>
    <xf numFmtId="1" fontId="26" fillId="0" borderId="46" xfId="4" applyNumberFormat="1" applyFont="1" applyBorder="1" applyAlignment="1">
      <alignment horizontal="center" vertical="center"/>
    </xf>
    <xf numFmtId="1" fontId="26" fillId="0" borderId="26" xfId="4" applyNumberFormat="1" applyFont="1" applyBorder="1" applyAlignment="1">
      <alignment horizontal="center" vertical="center"/>
    </xf>
    <xf numFmtId="1" fontId="26" fillId="0" borderId="83" xfId="4" applyNumberFormat="1" applyFont="1" applyBorder="1" applyAlignment="1">
      <alignment horizontal="center" vertical="center"/>
    </xf>
    <xf numFmtId="1" fontId="8" fillId="0" borderId="44" xfId="4" applyNumberFormat="1" applyFont="1" applyBorder="1" applyAlignment="1">
      <alignment horizontal="center" vertical="center" wrapText="1"/>
    </xf>
    <xf numFmtId="1" fontId="8" fillId="0" borderId="43" xfId="4" applyNumberFormat="1" applyFont="1" applyBorder="1" applyAlignment="1">
      <alignment vertical="center"/>
    </xf>
    <xf numFmtId="0" fontId="8" fillId="0" borderId="44" xfId="4" applyFont="1" applyBorder="1" applyAlignment="1">
      <alignment horizontal="center" vertical="center" wrapText="1"/>
    </xf>
    <xf numFmtId="0" fontId="8" fillId="0" borderId="43" xfId="4" applyFont="1" applyBorder="1" applyAlignment="1">
      <alignment horizontal="center" vertical="center" wrapText="1"/>
    </xf>
    <xf numFmtId="0" fontId="8" fillId="0" borderId="83" xfId="4" applyFont="1" applyBorder="1" applyAlignment="1">
      <alignment horizontal="center" vertical="center" wrapText="1"/>
    </xf>
    <xf numFmtId="1" fontId="26" fillId="0" borderId="1" xfId="4" applyNumberFormat="1" applyFont="1" applyBorder="1" applyAlignment="1">
      <alignment horizontal="center" vertical="center"/>
    </xf>
    <xf numFmtId="169" fontId="8" fillId="0" borderId="49" xfId="4" applyNumberFormat="1" applyFont="1" applyBorder="1" applyAlignment="1">
      <alignment horizontal="center" vertical="center"/>
    </xf>
    <xf numFmtId="168" fontId="8" fillId="0" borderId="48" xfId="0" applyNumberFormat="1" applyFont="1" applyBorder="1" applyAlignment="1">
      <alignment horizontal="center" vertical="center" wrapText="1"/>
    </xf>
    <xf numFmtId="168" fontId="8" fillId="0" borderId="50" xfId="4" applyNumberFormat="1" applyFont="1" applyBorder="1" applyAlignment="1">
      <alignment horizontal="center" vertical="center" wrapText="1"/>
    </xf>
    <xf numFmtId="168" fontId="8" fillId="0" borderId="57" xfId="4" applyNumberFormat="1" applyFont="1" applyBorder="1" applyAlignment="1">
      <alignment horizontal="center" vertical="center" wrapText="1"/>
    </xf>
    <xf numFmtId="168" fontId="8" fillId="0" borderId="58" xfId="0" applyNumberFormat="1" applyFont="1" applyBorder="1" applyAlignment="1">
      <alignment horizontal="center" vertical="center" wrapText="1"/>
    </xf>
    <xf numFmtId="168" fontId="8" fillId="0" borderId="71" xfId="4" applyNumberFormat="1" applyFont="1" applyBorder="1" applyAlignment="1">
      <alignment horizontal="center" vertical="center" wrapText="1"/>
    </xf>
    <xf numFmtId="168" fontId="8" fillId="0" borderId="69" xfId="4" applyNumberFormat="1" applyFont="1" applyBorder="1" applyAlignment="1">
      <alignment horizontal="center" vertical="center" wrapText="1"/>
    </xf>
    <xf numFmtId="168" fontId="8" fillId="0" borderId="58" xfId="4" applyNumberFormat="1" applyFont="1" applyBorder="1" applyAlignment="1">
      <alignment vertical="center" wrapText="1"/>
    </xf>
    <xf numFmtId="168" fontId="8" fillId="0" borderId="58" xfId="4" applyNumberFormat="1" applyFont="1" applyBorder="1" applyAlignment="1">
      <alignment horizontal="center" vertical="center" wrapText="1"/>
    </xf>
    <xf numFmtId="169" fontId="8" fillId="0" borderId="8" xfId="4" applyNumberFormat="1" applyFont="1" applyBorder="1" applyAlignment="1">
      <alignment horizontal="center" vertical="center"/>
    </xf>
    <xf numFmtId="168" fontId="8" fillId="0" borderId="6" xfId="4" applyNumberFormat="1" applyFont="1" applyBorder="1" applyAlignment="1">
      <alignment horizontal="center" vertical="center"/>
    </xf>
    <xf numFmtId="168" fontId="8" fillId="0" borderId="47" xfId="4" applyNumberFormat="1" applyFont="1" applyBorder="1" applyAlignment="1">
      <alignment horizontal="center" vertical="center"/>
    </xf>
    <xf numFmtId="166" fontId="26" fillId="0" borderId="41" xfId="4" applyNumberFormat="1" applyFont="1" applyBorder="1" applyAlignment="1">
      <alignment horizontal="center" vertical="center" wrapText="1"/>
    </xf>
    <xf numFmtId="168" fontId="26" fillId="0" borderId="34" xfId="4" applyNumberFormat="1" applyFont="1" applyBorder="1" applyAlignment="1">
      <alignment horizontal="center" vertical="center" wrapText="1"/>
    </xf>
    <xf numFmtId="168" fontId="26" fillId="0" borderId="25" xfId="4" applyNumberFormat="1" applyFont="1" applyBorder="1" applyAlignment="1">
      <alignment horizontal="center" vertical="center" wrapText="1"/>
    </xf>
    <xf numFmtId="168" fontId="26" fillId="0" borderId="66" xfId="4" applyNumberFormat="1" applyFont="1" applyBorder="1" applyAlignment="1">
      <alignment horizontal="center" vertical="center" wrapText="1"/>
    </xf>
    <xf numFmtId="168" fontId="26" fillId="0" borderId="84" xfId="4" applyNumberFormat="1" applyFont="1" applyBorder="1" applyAlignment="1">
      <alignment horizontal="center" vertical="center" wrapText="1"/>
    </xf>
    <xf numFmtId="168" fontId="26" fillId="0" borderId="89" xfId="4" applyNumberFormat="1" applyFont="1" applyBorder="1" applyAlignment="1">
      <alignment horizontal="center" vertical="center" wrapText="1"/>
    </xf>
    <xf numFmtId="168" fontId="26" fillId="0" borderId="88" xfId="4" applyNumberFormat="1" applyFont="1" applyBorder="1" applyAlignment="1">
      <alignment horizontal="center" vertical="center" wrapText="1"/>
    </xf>
    <xf numFmtId="168" fontId="26" fillId="0" borderId="72" xfId="4" applyNumberFormat="1" applyFont="1" applyBorder="1" applyAlignment="1">
      <alignment horizontal="center" vertical="center" wrapText="1"/>
    </xf>
    <xf numFmtId="1" fontId="26" fillId="0" borderId="49" xfId="0" applyNumberFormat="1" applyFont="1" applyBorder="1" applyAlignment="1">
      <alignment horizontal="center" vertical="center"/>
    </xf>
    <xf numFmtId="1" fontId="26" fillId="0" borderId="49" xfId="4" applyNumberFormat="1" applyFont="1" applyBorder="1" applyAlignment="1">
      <alignment horizontal="center" vertical="center" wrapText="1"/>
    </xf>
    <xf numFmtId="1" fontId="26" fillId="0" borderId="57" xfId="4" applyNumberFormat="1" applyFont="1" applyBorder="1" applyAlignment="1">
      <alignment horizontal="center" vertical="center" wrapText="1"/>
    </xf>
    <xf numFmtId="1" fontId="26" fillId="0" borderId="69" xfId="4" applyNumberFormat="1" applyFont="1" applyBorder="1" applyAlignment="1">
      <alignment horizontal="center" vertical="center" wrapText="1"/>
    </xf>
    <xf numFmtId="1" fontId="26" fillId="0" borderId="50" xfId="4" applyNumberFormat="1" applyFont="1" applyBorder="1" applyAlignment="1">
      <alignment horizontal="center" vertical="center"/>
    </xf>
    <xf numFmtId="1" fontId="26" fillId="0" borderId="69" xfId="4" applyNumberFormat="1" applyFont="1" applyBorder="1" applyAlignment="1">
      <alignment horizontal="center" vertical="center"/>
    </xf>
    <xf numFmtId="166" fontId="26" fillId="0" borderId="50" xfId="4" applyNumberFormat="1" applyFont="1" applyBorder="1" applyAlignment="1">
      <alignment horizontal="center" vertical="center"/>
    </xf>
    <xf numFmtId="1" fontId="26" fillId="0" borderId="58" xfId="4" applyNumberFormat="1" applyFont="1" applyBorder="1" applyAlignment="1">
      <alignment horizontal="center" vertical="center"/>
    </xf>
    <xf numFmtId="166" fontId="26" fillId="0" borderId="8" xfId="0" applyNumberFormat="1" applyFont="1" applyBorder="1" applyAlignment="1">
      <alignment horizontal="center" vertical="center"/>
    </xf>
    <xf numFmtId="1" fontId="26" fillId="0" borderId="8" xfId="0" applyNumberFormat="1" applyFont="1" applyBorder="1" applyAlignment="1">
      <alignment horizontal="center" vertical="center"/>
    </xf>
    <xf numFmtId="1" fontId="26" fillId="0" borderId="5" xfId="0" applyNumberFormat="1" applyFont="1" applyBorder="1" applyAlignment="1">
      <alignment horizontal="center" vertical="center"/>
    </xf>
    <xf numFmtId="1" fontId="26" fillId="0" borderId="3" xfId="0" applyNumberFormat="1" applyFont="1" applyBorder="1" applyAlignment="1">
      <alignment horizontal="center" vertical="center"/>
    </xf>
    <xf numFmtId="1" fontId="26" fillId="0" borderId="56" xfId="0" applyNumberFormat="1" applyFont="1" applyBorder="1" applyAlignment="1">
      <alignment horizontal="center" vertical="center"/>
    </xf>
    <xf numFmtId="1" fontId="26" fillId="0" borderId="5" xfId="4" applyNumberFormat="1" applyFont="1" applyBorder="1" applyAlignment="1">
      <alignment horizontal="center" vertical="center"/>
    </xf>
    <xf numFmtId="1" fontId="26" fillId="0" borderId="56" xfId="4" applyNumberFormat="1" applyFont="1" applyBorder="1" applyAlignment="1">
      <alignment horizontal="center" vertical="center"/>
    </xf>
    <xf numFmtId="166" fontId="26" fillId="0" borderId="5" xfId="4" applyNumberFormat="1" applyFont="1" applyBorder="1" applyAlignment="1">
      <alignment horizontal="center" vertical="center"/>
    </xf>
    <xf numFmtId="1" fontId="26" fillId="0" borderId="6" xfId="4" applyNumberFormat="1" applyFont="1" applyBorder="1" applyAlignment="1">
      <alignment horizontal="center" vertical="center"/>
    </xf>
    <xf numFmtId="1" fontId="26" fillId="0" borderId="53" xfId="0" applyNumberFormat="1" applyFont="1" applyBorder="1" applyAlignment="1">
      <alignment horizontal="center" vertical="center"/>
    </xf>
    <xf numFmtId="1" fontId="26" fillId="0" borderId="41" xfId="0" applyNumberFormat="1" applyFont="1" applyBorder="1" applyAlignment="1">
      <alignment horizontal="center" vertical="center"/>
    </xf>
    <xf numFmtId="1" fontId="26" fillId="0" borderId="66" xfId="0" applyNumberFormat="1" applyFont="1" applyBorder="1" applyAlignment="1">
      <alignment horizontal="center" vertical="center"/>
    </xf>
    <xf numFmtId="1" fontId="26" fillId="0" borderId="84" xfId="0" applyNumberFormat="1" applyFont="1" applyBorder="1" applyAlignment="1">
      <alignment horizontal="center" vertical="center"/>
    </xf>
    <xf numFmtId="1" fontId="26" fillId="0" borderId="72" xfId="0" applyNumberFormat="1" applyFont="1" applyBorder="1" applyAlignment="1">
      <alignment horizontal="center" vertical="center"/>
    </xf>
    <xf numFmtId="1" fontId="26" fillId="0" borderId="89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1" fontId="26" fillId="0" borderId="6" xfId="0" applyNumberFormat="1" applyFont="1" applyBorder="1" applyAlignment="1">
      <alignment horizontal="center" vertical="center"/>
    </xf>
    <xf numFmtId="1" fontId="26" fillId="0" borderId="47" xfId="0" applyNumberFormat="1" applyFont="1" applyBorder="1" applyAlignment="1">
      <alignment horizontal="center" vertical="center"/>
    </xf>
    <xf numFmtId="166" fontId="26" fillId="0" borderId="40" xfId="0" applyNumberFormat="1" applyFont="1" applyBorder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" fontId="26" fillId="0" borderId="39" xfId="0" applyNumberFormat="1" applyFont="1" applyBorder="1" applyAlignment="1">
      <alignment horizontal="center" vertical="center"/>
    </xf>
    <xf numFmtId="1" fontId="26" fillId="0" borderId="37" xfId="0" applyNumberFormat="1" applyFont="1" applyBorder="1" applyAlignment="1">
      <alignment horizontal="center" vertical="center"/>
    </xf>
    <xf numFmtId="1" fontId="26" fillId="0" borderId="52" xfId="0" applyNumberFormat="1" applyFont="1" applyBorder="1" applyAlignment="1">
      <alignment horizontal="center" vertical="center"/>
    </xf>
    <xf numFmtId="1" fontId="26" fillId="0" borderId="24" xfId="0" applyNumberFormat="1" applyFont="1" applyBorder="1" applyAlignment="1">
      <alignment horizontal="center" vertical="center"/>
    </xf>
    <xf numFmtId="1" fontId="26" fillId="0" borderId="36" xfId="0" applyNumberFormat="1" applyFont="1" applyBorder="1" applyAlignment="1">
      <alignment horizontal="center" vertical="center"/>
    </xf>
    <xf numFmtId="166" fontId="26" fillId="0" borderId="41" xfId="0" applyNumberFormat="1" applyFont="1" applyBorder="1" applyAlignment="1">
      <alignment horizontal="center" vertical="center"/>
    </xf>
    <xf numFmtId="1" fontId="26" fillId="0" borderId="34" xfId="0" applyNumberFormat="1" applyFont="1" applyBorder="1" applyAlignment="1">
      <alignment horizontal="center" vertical="center"/>
    </xf>
    <xf numFmtId="1" fontId="26" fillId="0" borderId="25" xfId="0" applyNumberFormat="1" applyFont="1" applyBorder="1" applyAlignment="1">
      <alignment horizontal="center" vertical="center"/>
    </xf>
    <xf numFmtId="1" fontId="26" fillId="0" borderId="88" xfId="0" applyNumberFormat="1" applyFont="1" applyBorder="1" applyAlignment="1">
      <alignment horizontal="center" vertical="center"/>
    </xf>
    <xf numFmtId="168" fontId="26" fillId="0" borderId="8" xfId="4" applyNumberFormat="1" applyFont="1" applyBorder="1" applyAlignment="1">
      <alignment horizontal="center" vertical="center"/>
    </xf>
    <xf numFmtId="168" fontId="26" fillId="0" borderId="47" xfId="4" applyNumberFormat="1" applyFont="1" applyBorder="1" applyAlignment="1">
      <alignment horizontal="center" vertical="center"/>
    </xf>
    <xf numFmtId="168" fontId="26" fillId="0" borderId="56" xfId="4" applyNumberFormat="1" applyFont="1" applyBorder="1" applyAlignment="1">
      <alignment horizontal="center" vertical="center"/>
    </xf>
    <xf numFmtId="1" fontId="26" fillId="0" borderId="31" xfId="4" applyNumberFormat="1" applyFont="1" applyBorder="1" applyAlignment="1">
      <alignment horizontal="center" vertical="center"/>
    </xf>
    <xf numFmtId="168" fontId="26" fillId="0" borderId="2" xfId="4" applyNumberFormat="1" applyFont="1" applyBorder="1" applyAlignment="1">
      <alignment horizontal="center" vertical="center"/>
    </xf>
    <xf numFmtId="168" fontId="26" fillId="0" borderId="5" xfId="4" applyNumberFormat="1" applyFont="1" applyBorder="1" applyAlignment="1">
      <alignment horizontal="center" vertical="center"/>
    </xf>
    <xf numFmtId="168" fontId="26" fillId="0" borderId="3" xfId="4" applyNumberFormat="1" applyFont="1" applyBorder="1" applyAlignment="1">
      <alignment horizontal="center" vertical="center"/>
    </xf>
    <xf numFmtId="168" fontId="26" fillId="0" borderId="6" xfId="4" applyNumberFormat="1" applyFont="1" applyBorder="1" applyAlignment="1">
      <alignment horizontal="center" vertical="center"/>
    </xf>
    <xf numFmtId="0" fontId="26" fillId="0" borderId="5" xfId="4" applyFont="1" applyBorder="1" applyAlignment="1">
      <alignment horizontal="center" vertical="center"/>
    </xf>
    <xf numFmtId="0" fontId="26" fillId="0" borderId="6" xfId="4" applyFont="1" applyBorder="1" applyAlignment="1">
      <alignment horizontal="center" vertical="center"/>
    </xf>
    <xf numFmtId="168" fontId="26" fillId="0" borderId="53" xfId="4" applyNumberFormat="1" applyFont="1" applyBorder="1" applyAlignment="1">
      <alignment horizontal="center" vertical="center"/>
    </xf>
    <xf numFmtId="168" fontId="26" fillId="0" borderId="24" xfId="4" applyNumberFormat="1" applyFont="1" applyBorder="1" applyAlignment="1">
      <alignment horizontal="center" vertical="center"/>
    </xf>
    <xf numFmtId="169" fontId="26" fillId="0" borderId="53" xfId="4" applyNumberFormat="1" applyFont="1" applyBorder="1" applyAlignment="1">
      <alignment horizontal="center" vertical="center"/>
    </xf>
    <xf numFmtId="1" fontId="26" fillId="0" borderId="53" xfId="4" applyNumberFormat="1" applyFont="1" applyBorder="1" applyAlignment="1">
      <alignment horizontal="center" vertical="center"/>
    </xf>
    <xf numFmtId="1" fontId="26" fillId="0" borderId="0" xfId="4" applyNumberFormat="1" applyFont="1" applyAlignment="1">
      <alignment horizontal="center" vertical="center"/>
    </xf>
    <xf numFmtId="1" fontId="26" fillId="0" borderId="39" xfId="4" applyNumberFormat="1" applyFont="1" applyBorder="1" applyAlignment="1">
      <alignment horizontal="center" vertical="center"/>
    </xf>
    <xf numFmtId="1" fontId="26" fillId="0" borderId="24" xfId="4" applyNumberFormat="1" applyFont="1" applyBorder="1" applyAlignment="1">
      <alignment horizontal="center" vertical="center"/>
    </xf>
    <xf numFmtId="1" fontId="26" fillId="0" borderId="37" xfId="4" applyNumberFormat="1" applyFont="1" applyBorder="1" applyAlignment="1">
      <alignment horizontal="center" vertical="center"/>
    </xf>
    <xf numFmtId="1" fontId="26" fillId="0" borderId="52" xfId="4" applyNumberFormat="1" applyFont="1" applyBorder="1" applyAlignment="1">
      <alignment horizontal="center" vertical="center"/>
    </xf>
    <xf numFmtId="1" fontId="8" fillId="0" borderId="52" xfId="4" applyNumberFormat="1" applyFont="1" applyBorder="1" applyAlignment="1">
      <alignment horizontal="center" vertical="center"/>
    </xf>
    <xf numFmtId="168" fontId="8" fillId="0" borderId="39" xfId="4" applyNumberFormat="1" applyFont="1" applyBorder="1" applyAlignment="1">
      <alignment horizontal="center" vertical="center"/>
    </xf>
    <xf numFmtId="168" fontId="8" fillId="0" borderId="52" xfId="4" applyNumberFormat="1" applyFont="1" applyBorder="1" applyAlignment="1">
      <alignment horizontal="center" vertical="center"/>
    </xf>
    <xf numFmtId="168" fontId="26" fillId="0" borderId="35" xfId="4" applyNumberFormat="1" applyFont="1" applyBorder="1" applyAlignment="1">
      <alignment horizontal="center" vertical="center"/>
    </xf>
    <xf numFmtId="1" fontId="26" fillId="0" borderId="2" xfId="4" applyNumberFormat="1" applyFont="1" applyBorder="1" applyAlignment="1">
      <alignment horizontal="center" vertical="center"/>
    </xf>
    <xf numFmtId="1" fontId="26" fillId="0" borderId="47" xfId="4" applyNumberFormat="1" applyFont="1" applyBorder="1" applyAlignment="1">
      <alignment horizontal="center" vertical="center"/>
    </xf>
    <xf numFmtId="1" fontId="26" fillId="0" borderId="3" xfId="4" applyNumberFormat="1" applyFont="1" applyBorder="1" applyAlignment="1">
      <alignment horizontal="center" vertical="center"/>
    </xf>
    <xf numFmtId="1" fontId="8" fillId="0" borderId="6" xfId="4" applyNumberFormat="1" applyFont="1" applyBorder="1" applyAlignment="1">
      <alignment horizontal="center" vertical="center"/>
    </xf>
    <xf numFmtId="1" fontId="8" fillId="0" borderId="5" xfId="4" applyNumberFormat="1" applyFont="1" applyBorder="1" applyAlignment="1">
      <alignment horizontal="center" vertical="center"/>
    </xf>
    <xf numFmtId="169" fontId="26" fillId="0" borderId="8" xfId="4" applyNumberFormat="1" applyFont="1" applyBorder="1" applyAlignment="1">
      <alignment horizontal="center" vertical="center"/>
    </xf>
    <xf numFmtId="169" fontId="26" fillId="0" borderId="2" xfId="4" applyNumberFormat="1" applyFont="1" applyBorder="1" applyAlignment="1">
      <alignment horizontal="center" vertical="center"/>
    </xf>
    <xf numFmtId="169" fontId="26" fillId="0" borderId="5" xfId="4" applyNumberFormat="1" applyFont="1" applyBorder="1" applyAlignment="1">
      <alignment horizontal="center" vertical="center"/>
    </xf>
    <xf numFmtId="169" fontId="26" fillId="0" borderId="3" xfId="4" applyNumberFormat="1" applyFont="1" applyBorder="1" applyAlignment="1">
      <alignment horizontal="center" vertical="center"/>
    </xf>
    <xf numFmtId="169" fontId="26" fillId="0" borderId="6" xfId="4" applyNumberFormat="1" applyFont="1" applyBorder="1" applyAlignment="1">
      <alignment horizontal="center" vertical="center"/>
    </xf>
    <xf numFmtId="1" fontId="26" fillId="0" borderId="35" xfId="4" applyNumberFormat="1" applyFont="1" applyBorder="1" applyAlignment="1">
      <alignment horizontal="center" vertical="center"/>
    </xf>
    <xf numFmtId="0" fontId="26" fillId="0" borderId="67" xfId="4" applyFont="1" applyBorder="1" applyAlignment="1">
      <alignment horizontal="center" vertical="center"/>
    </xf>
    <xf numFmtId="0" fontId="38" fillId="0" borderId="13" xfId="4" applyFont="1" applyBorder="1" applyAlignment="1">
      <alignment horizontal="center" vertical="center" wrapText="1"/>
    </xf>
    <xf numFmtId="167" fontId="38" fillId="0" borderId="15" xfId="4" applyNumberFormat="1" applyFont="1" applyBorder="1" applyAlignment="1">
      <alignment horizontal="center" vertical="center" wrapText="1"/>
    </xf>
    <xf numFmtId="169" fontId="26" fillId="0" borderId="67" xfId="4" applyNumberFormat="1" applyFont="1" applyBorder="1" applyAlignment="1">
      <alignment horizontal="center" vertical="center"/>
    </xf>
    <xf numFmtId="168" fontId="26" fillId="0" borderId="67" xfId="4" applyNumberFormat="1" applyFont="1" applyBorder="1" applyAlignment="1">
      <alignment horizontal="center" vertical="center"/>
    </xf>
    <xf numFmtId="168" fontId="26" fillId="0" borderId="13" xfId="4" applyNumberFormat="1" applyFont="1" applyBorder="1" applyAlignment="1">
      <alignment horizontal="center" vertical="center"/>
    </xf>
    <xf numFmtId="168" fontId="26" fillId="0" borderId="16" xfId="4" applyNumberFormat="1" applyFont="1" applyBorder="1" applyAlignment="1">
      <alignment horizontal="center" vertical="center"/>
    </xf>
    <xf numFmtId="168" fontId="26" fillId="0" borderId="14" xfId="4" applyNumberFormat="1" applyFont="1" applyBorder="1" applyAlignment="1">
      <alignment horizontal="center" vertical="center"/>
    </xf>
    <xf numFmtId="168" fontId="26" fillId="0" borderId="64" xfId="4" applyNumberFormat="1" applyFont="1" applyBorder="1" applyAlignment="1">
      <alignment horizontal="center" vertical="center"/>
    </xf>
    <xf numFmtId="0" fontId="26" fillId="0" borderId="13" xfId="4" applyFont="1" applyBorder="1" applyAlignment="1">
      <alignment horizontal="center" vertical="center"/>
    </xf>
    <xf numFmtId="1" fontId="26" fillId="0" borderId="15" xfId="4" applyNumberFormat="1" applyFont="1" applyBorder="1" applyAlignment="1">
      <alignment vertical="center"/>
    </xf>
    <xf numFmtId="168" fontId="26" fillId="0" borderId="31" xfId="4" applyNumberFormat="1" applyFont="1" applyBorder="1" applyAlignment="1">
      <alignment horizontal="center" vertical="center" wrapText="1"/>
    </xf>
    <xf numFmtId="0" fontId="26" fillId="0" borderId="2" xfId="4" applyFont="1" applyBorder="1" applyAlignment="1">
      <alignment horizontal="center" vertical="center"/>
    </xf>
    <xf numFmtId="0" fontId="38" fillId="0" borderId="5" xfId="4" applyFont="1" applyBorder="1" applyAlignment="1">
      <alignment horizontal="center" vertical="center" wrapText="1"/>
    </xf>
    <xf numFmtId="167" fontId="38" fillId="0" borderId="6" xfId="4" applyNumberFormat="1" applyFont="1" applyBorder="1" applyAlignment="1">
      <alignment horizontal="center" vertical="center" wrapText="1"/>
    </xf>
    <xf numFmtId="1" fontId="26" fillId="0" borderId="6" xfId="4" applyNumberFormat="1" applyFont="1" applyBorder="1" applyAlignment="1">
      <alignment vertical="center"/>
    </xf>
    <xf numFmtId="0" fontId="26" fillId="0" borderId="47" xfId="4" applyFont="1" applyBorder="1" applyAlignment="1">
      <alignment horizontal="center" vertical="center"/>
    </xf>
    <xf numFmtId="0" fontId="26" fillId="0" borderId="56" xfId="4" applyFont="1" applyBorder="1" applyAlignment="1">
      <alignment horizontal="center" vertical="center" wrapText="1"/>
    </xf>
    <xf numFmtId="0" fontId="26" fillId="0" borderId="47" xfId="4" applyFont="1" applyBorder="1" applyAlignment="1">
      <alignment horizontal="center" vertical="center" wrapText="1"/>
    </xf>
    <xf numFmtId="166" fontId="26" fillId="0" borderId="49" xfId="4" applyNumberFormat="1" applyFont="1" applyBorder="1" applyAlignment="1">
      <alignment horizontal="center" vertical="center" wrapText="1"/>
    </xf>
    <xf numFmtId="1" fontId="26" fillId="0" borderId="45" xfId="4" applyNumberFormat="1" applyFont="1" applyBorder="1" applyAlignment="1">
      <alignment horizontal="center" vertical="center" wrapText="1"/>
    </xf>
    <xf numFmtId="1" fontId="26" fillId="0" borderId="48" xfId="4" applyNumberFormat="1" applyFont="1" applyBorder="1" applyAlignment="1">
      <alignment horizontal="center" vertical="center" wrapText="1"/>
    </xf>
    <xf numFmtId="1" fontId="26" fillId="0" borderId="71" xfId="4" applyNumberFormat="1" applyFont="1" applyBorder="1" applyAlignment="1">
      <alignment horizontal="center" vertical="center" wrapText="1"/>
    </xf>
    <xf numFmtId="166" fontId="26" fillId="0" borderId="8" xfId="4" applyNumberFormat="1" applyFont="1" applyBorder="1" applyAlignment="1">
      <alignment horizontal="center" vertical="center" wrapText="1"/>
    </xf>
    <xf numFmtId="1" fontId="26" fillId="0" borderId="31" xfId="4" applyNumberFormat="1" applyFont="1" applyBorder="1" applyAlignment="1">
      <alignment horizontal="center" vertical="center" wrapText="1"/>
    </xf>
    <xf numFmtId="166" fontId="26" fillId="0" borderId="41" xfId="4" applyNumberFormat="1" applyFont="1" applyBorder="1" applyAlignment="1">
      <alignment horizontal="center" vertical="center"/>
    </xf>
    <xf numFmtId="166" fontId="26" fillId="0" borderId="40" xfId="4" applyNumberFormat="1" applyFont="1" applyBorder="1" applyAlignment="1">
      <alignment horizontal="center" vertical="center"/>
    </xf>
    <xf numFmtId="1" fontId="26" fillId="0" borderId="40" xfId="4" applyNumberFormat="1" applyFont="1" applyBorder="1" applyAlignment="1">
      <alignment horizontal="center" vertical="center"/>
    </xf>
    <xf numFmtId="166" fontId="26" fillId="0" borderId="8" xfId="4" applyNumberFormat="1" applyFont="1" applyBorder="1" applyAlignment="1">
      <alignment horizontal="center" vertical="center"/>
    </xf>
    <xf numFmtId="1" fontId="26" fillId="0" borderId="8" xfId="4" applyNumberFormat="1" applyFont="1" applyBorder="1" applyAlignment="1">
      <alignment horizontal="center" vertical="center"/>
    </xf>
    <xf numFmtId="167" fontId="26" fillId="0" borderId="49" xfId="4" applyNumberFormat="1" applyFont="1" applyBorder="1" applyAlignment="1">
      <alignment horizontal="right" vertical="center"/>
    </xf>
    <xf numFmtId="167" fontId="26" fillId="0" borderId="48" xfId="4" applyNumberFormat="1" applyFont="1" applyBorder="1" applyAlignment="1">
      <alignment horizontal="right" vertical="center"/>
    </xf>
    <xf numFmtId="0" fontId="26" fillId="0" borderId="25" xfId="4" applyFont="1" applyBorder="1" applyAlignment="1">
      <alignment horizontal="center" vertical="center" wrapText="1"/>
    </xf>
    <xf numFmtId="0" fontId="26" fillId="0" borderId="0" xfId="4" applyFont="1" applyAlignment="1">
      <alignment horizontal="center" vertical="center" wrapText="1"/>
    </xf>
    <xf numFmtId="167" fontId="8" fillId="0" borderId="40" xfId="4" applyNumberFormat="1" applyFont="1" applyBorder="1" applyAlignment="1">
      <alignment vertical="center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167" fontId="29" fillId="0" borderId="0" xfId="4" applyNumberFormat="1" applyFont="1" applyAlignment="1">
      <alignment vertical="center"/>
    </xf>
    <xf numFmtId="167" fontId="30" fillId="0" borderId="0" xfId="4" applyNumberFormat="1" applyFont="1" applyAlignment="1">
      <alignment vertical="center"/>
    </xf>
    <xf numFmtId="0" fontId="26" fillId="0" borderId="1" xfId="4" applyFont="1" applyBorder="1" applyAlignment="1">
      <alignment horizontal="center" vertical="center" wrapText="1"/>
    </xf>
    <xf numFmtId="0" fontId="29" fillId="0" borderId="7" xfId="4" applyFont="1" applyBorder="1" applyAlignment="1">
      <alignment horizontal="center" vertical="center" wrapText="1"/>
    </xf>
    <xf numFmtId="0" fontId="29" fillId="0" borderId="28" xfId="4" applyFont="1" applyBorder="1" applyAlignment="1">
      <alignment horizontal="center" vertical="center" wrapText="1"/>
    </xf>
    <xf numFmtId="0" fontId="29" fillId="0" borderId="29" xfId="4" applyFont="1" applyBorder="1" applyAlignment="1">
      <alignment horizontal="center" vertical="center" wrapText="1"/>
    </xf>
    <xf numFmtId="0" fontId="8" fillId="0" borderId="30" xfId="4" applyFont="1" applyBorder="1" applyAlignment="1">
      <alignment horizontal="center" vertical="center" wrapText="1"/>
    </xf>
    <xf numFmtId="1" fontId="26" fillId="0" borderId="12" xfId="4" applyNumberFormat="1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 wrapText="1"/>
    </xf>
    <xf numFmtId="0" fontId="8" fillId="0" borderId="29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49" fontId="26" fillId="0" borderId="30" xfId="4" applyNumberFormat="1" applyFont="1" applyBorder="1" applyAlignment="1">
      <alignment vertical="center" wrapText="1"/>
    </xf>
    <xf numFmtId="0" fontId="26" fillId="0" borderId="30" xfId="4" applyFont="1" applyBorder="1" applyAlignment="1">
      <alignment horizontal="center" vertical="center" wrapText="1"/>
    </xf>
    <xf numFmtId="49" fontId="26" fillId="0" borderId="30" xfId="4" applyNumberFormat="1" applyFont="1" applyBorder="1" applyAlignment="1">
      <alignment horizontal="left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28" xfId="4" applyFont="1" applyBorder="1" applyAlignment="1">
      <alignment horizontal="center" vertical="center" wrapText="1"/>
    </xf>
    <xf numFmtId="0" fontId="26" fillId="0" borderId="28" xfId="4" applyFont="1" applyBorder="1" applyAlignment="1">
      <alignment horizontal="center" vertical="center" wrapText="1"/>
    </xf>
    <xf numFmtId="169" fontId="26" fillId="0" borderId="91" xfId="4" applyNumberFormat="1" applyFont="1" applyBorder="1" applyAlignment="1">
      <alignment horizontal="center" vertical="center"/>
    </xf>
    <xf numFmtId="0" fontId="26" fillId="0" borderId="4" xfId="4" applyFont="1" applyBorder="1" applyAlignment="1">
      <alignment horizontal="center" vertical="center" wrapText="1"/>
    </xf>
    <xf numFmtId="0" fontId="26" fillId="0" borderId="16" xfId="4" applyFont="1" applyBorder="1" applyAlignment="1">
      <alignment horizontal="center" vertical="center" wrapText="1"/>
    </xf>
    <xf numFmtId="49" fontId="26" fillId="0" borderId="30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9" fontId="26" fillId="0" borderId="42" xfId="0" applyNumberFormat="1" applyFont="1" applyBorder="1" applyAlignment="1">
      <alignment horizontal="center" vertical="center"/>
    </xf>
    <xf numFmtId="49" fontId="26" fillId="0" borderId="33" xfId="4" applyNumberFormat="1" applyFont="1" applyBorder="1" applyAlignment="1">
      <alignment vertical="center" wrapText="1"/>
    </xf>
    <xf numFmtId="1" fontId="8" fillId="0" borderId="29" xfId="4" applyNumberFormat="1" applyFont="1" applyBorder="1" applyAlignment="1">
      <alignment horizontal="center" vertical="center" wrapText="1"/>
    </xf>
    <xf numFmtId="166" fontId="26" fillId="0" borderId="55" xfId="4" applyNumberFormat="1" applyFont="1" applyBorder="1" applyAlignment="1">
      <alignment horizontal="center" vertical="center"/>
    </xf>
    <xf numFmtId="168" fontId="26" fillId="0" borderId="31" xfId="4" applyNumberFormat="1" applyFont="1" applyBorder="1" applyAlignment="1">
      <alignment horizontal="center" vertical="center"/>
    </xf>
    <xf numFmtId="168" fontId="26" fillId="0" borderId="35" xfId="4" applyNumberFormat="1" applyFont="1" applyBorder="1" applyAlignment="1">
      <alignment horizontal="center" vertical="center"/>
    </xf>
    <xf numFmtId="1" fontId="26" fillId="0" borderId="31" xfId="4" applyNumberFormat="1" applyFont="1" applyBorder="1" applyAlignment="1">
      <alignment horizontal="center" vertical="center"/>
    </xf>
    <xf numFmtId="169" fontId="26" fillId="0" borderId="31" xfId="4" applyNumberFormat="1" applyFont="1" applyBorder="1" applyAlignment="1">
      <alignment horizontal="center" vertical="center"/>
    </xf>
    <xf numFmtId="0" fontId="26" fillId="0" borderId="5" xfId="4" applyFont="1" applyBorder="1" applyAlignment="1">
      <alignment horizontal="center" vertical="center" wrapText="1"/>
    </xf>
    <xf numFmtId="0" fontId="26" fillId="0" borderId="6" xfId="4" applyFont="1" applyBorder="1" applyAlignment="1">
      <alignment horizontal="center" vertical="center" wrapText="1"/>
    </xf>
    <xf numFmtId="49" fontId="26" fillId="0" borderId="30" xfId="4" applyNumberFormat="1" applyFont="1" applyBorder="1" applyAlignment="1">
      <alignment horizontal="left" vertical="top" wrapText="1"/>
    </xf>
    <xf numFmtId="167" fontId="29" fillId="2" borderId="0" xfId="4" applyNumberFormat="1" applyFont="1" applyFill="1" applyAlignment="1">
      <alignment vertical="center"/>
    </xf>
    <xf numFmtId="49" fontId="26" fillId="0" borderId="30" xfId="0" applyNumberFormat="1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9" fontId="26" fillId="0" borderId="9" xfId="4" applyNumberFormat="1" applyFont="1" applyBorder="1" applyAlignment="1">
      <alignment horizontal="center" vertical="center"/>
    </xf>
    <xf numFmtId="169" fontId="26" fillId="0" borderId="10" xfId="4" applyNumberFormat="1" applyFont="1" applyBorder="1" applyAlignment="1">
      <alignment horizontal="center" vertical="center"/>
    </xf>
    <xf numFmtId="168" fontId="8" fillId="0" borderId="9" xfId="4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vertical="top" wrapText="1"/>
    </xf>
    <xf numFmtId="0" fontId="6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3" fillId="0" borderId="81" xfId="0" applyFont="1" applyBorder="1" applyAlignment="1">
      <alignment horizontal="center" wrapText="1"/>
    </xf>
    <xf numFmtId="0" fontId="22" fillId="0" borderId="79" xfId="0" applyFont="1" applyBorder="1" applyAlignment="1">
      <alignment horizontal="center" wrapText="1"/>
    </xf>
    <xf numFmtId="0" fontId="23" fillId="0" borderId="76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49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22" fillId="0" borderId="65" xfId="0" applyFont="1" applyBorder="1" applyAlignment="1">
      <alignment wrapText="1"/>
    </xf>
    <xf numFmtId="0" fontId="22" fillId="0" borderId="62" xfId="0" applyFont="1" applyBorder="1" applyAlignment="1">
      <alignment wrapText="1"/>
    </xf>
    <xf numFmtId="0" fontId="22" fillId="0" borderId="36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24" xfId="0" applyFont="1" applyBorder="1" applyAlignment="1">
      <alignment wrapText="1"/>
    </xf>
    <xf numFmtId="0" fontId="22" fillId="0" borderId="60" xfId="0" applyFont="1" applyBorder="1" applyAlignment="1">
      <alignment wrapText="1"/>
    </xf>
    <xf numFmtId="0" fontId="22" fillId="0" borderId="55" xfId="0" applyFont="1" applyBorder="1" applyAlignment="1">
      <alignment wrapText="1"/>
    </xf>
    <xf numFmtId="0" fontId="22" fillId="0" borderId="59" xfId="0" applyFont="1" applyBorder="1" applyAlignment="1">
      <alignment wrapText="1"/>
    </xf>
    <xf numFmtId="0" fontId="22" fillId="0" borderId="65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8" fillId="0" borderId="54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8" fillId="0" borderId="12" xfId="0" applyFont="1" applyBorder="1" applyAlignment="1">
      <alignment horizontal="center" vertical="center" textRotation="90"/>
    </xf>
    <xf numFmtId="0" fontId="8" fillId="0" borderId="17" xfId="0" applyFont="1" applyBorder="1" applyAlignment="1">
      <alignment horizontal="center" vertical="center" textRotation="90"/>
    </xf>
    <xf numFmtId="49" fontId="23" fillId="0" borderId="1" xfId="1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23" fillId="0" borderId="80" xfId="0" applyFont="1" applyBorder="1" applyAlignment="1">
      <alignment horizontal="center" wrapText="1"/>
    </xf>
    <xf numFmtId="0" fontId="22" fillId="0" borderId="75" xfId="0" applyFont="1" applyBorder="1" applyAlignment="1">
      <alignment horizontal="center" wrapText="1"/>
    </xf>
    <xf numFmtId="0" fontId="23" fillId="0" borderId="73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65" xfId="1" applyFont="1" applyBorder="1" applyAlignment="1">
      <alignment horizontal="center" vertical="center" wrapText="1"/>
    </xf>
    <xf numFmtId="0" fontId="26" fillId="0" borderId="62" xfId="1" applyFont="1" applyBorder="1" applyAlignment="1">
      <alignment horizontal="center" vertical="center" wrapText="1"/>
    </xf>
    <xf numFmtId="0" fontId="26" fillId="0" borderId="36" xfId="1" applyFont="1" applyBorder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26" fillId="0" borderId="24" xfId="1" applyFont="1" applyBorder="1" applyAlignment="1">
      <alignment horizontal="center" vertical="center" wrapText="1"/>
    </xf>
    <xf numFmtId="0" fontId="26" fillId="0" borderId="60" xfId="1" applyFont="1" applyBorder="1" applyAlignment="1">
      <alignment horizontal="center" vertical="center" wrapText="1"/>
    </xf>
    <xf numFmtId="0" fontId="26" fillId="0" borderId="55" xfId="1" applyFont="1" applyBorder="1" applyAlignment="1">
      <alignment horizontal="center" vertical="center" wrapText="1"/>
    </xf>
    <xf numFmtId="0" fontId="26" fillId="0" borderId="59" xfId="1" applyFont="1" applyBorder="1" applyAlignment="1">
      <alignment horizontal="center" vertical="center" wrapText="1"/>
    </xf>
    <xf numFmtId="0" fontId="23" fillId="0" borderId="23" xfId="1" applyFont="1" applyBorder="1" applyAlignment="1">
      <alignment horizontal="center" vertical="center" wrapText="1"/>
    </xf>
    <xf numFmtId="0" fontId="23" fillId="0" borderId="33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8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 wrapText="1"/>
    </xf>
    <xf numFmtId="0" fontId="28" fillId="0" borderId="78" xfId="0" applyFont="1" applyBorder="1" applyAlignment="1">
      <alignment horizontal="center" vertical="center" wrapText="1"/>
    </xf>
    <xf numFmtId="49" fontId="23" fillId="0" borderId="1" xfId="1" applyNumberFormat="1" applyFont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3" fillId="0" borderId="80" xfId="0" applyFont="1" applyBorder="1" applyAlignment="1">
      <alignment horizontal="center" vertical="center" wrapText="1"/>
    </xf>
    <xf numFmtId="1" fontId="23" fillId="0" borderId="73" xfId="0" applyNumberFormat="1" applyFont="1" applyBorder="1" applyAlignment="1">
      <alignment horizontal="center" vertical="center" wrapText="1"/>
    </xf>
    <xf numFmtId="1" fontId="22" fillId="0" borderId="74" xfId="0" applyNumberFormat="1" applyFont="1" applyBorder="1" applyAlignment="1">
      <alignment horizontal="center" vertical="center" wrapText="1"/>
    </xf>
    <xf numFmtId="1" fontId="22" fillId="0" borderId="75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6" fillId="0" borderId="55" xfId="0" applyFont="1" applyBorder="1" applyAlignment="1">
      <alignment horizontal="right" vertical="center"/>
    </xf>
    <xf numFmtId="0" fontId="33" fillId="0" borderId="55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168" fontId="26" fillId="0" borderId="5" xfId="4" applyNumberFormat="1" applyFont="1" applyBorder="1" applyAlignment="1">
      <alignment horizontal="left" vertical="center" wrapText="1"/>
    </xf>
    <xf numFmtId="168" fontId="26" fillId="0" borderId="56" xfId="4" applyNumberFormat="1" applyFont="1" applyBorder="1" applyAlignment="1">
      <alignment horizontal="left" vertical="center" wrapText="1"/>
    </xf>
    <xf numFmtId="168" fontId="26" fillId="0" borderId="8" xfId="4" applyNumberFormat="1" applyFont="1" applyBorder="1" applyAlignment="1">
      <alignment horizontal="left" vertical="center" wrapText="1"/>
    </xf>
    <xf numFmtId="168" fontId="26" fillId="0" borderId="35" xfId="4" applyNumberFormat="1" applyFont="1" applyBorder="1" applyAlignment="1">
      <alignment horizontal="left" vertical="center" wrapText="1"/>
    </xf>
    <xf numFmtId="168" fontId="26" fillId="0" borderId="29" xfId="4" applyNumberFormat="1" applyFont="1" applyBorder="1" applyAlignment="1">
      <alignment horizontal="center" vertical="center"/>
    </xf>
    <xf numFmtId="168" fontId="26" fillId="0" borderId="4" xfId="4" applyNumberFormat="1" applyFont="1" applyBorder="1" applyAlignment="1">
      <alignment horizontal="center" vertical="center"/>
    </xf>
    <xf numFmtId="168" fontId="26" fillId="0" borderId="10" xfId="4" applyNumberFormat="1" applyFont="1" applyBorder="1" applyAlignment="1">
      <alignment horizontal="center" vertical="center"/>
    </xf>
    <xf numFmtId="49" fontId="26" fillId="0" borderId="66" xfId="0" applyNumberFormat="1" applyFont="1" applyBorder="1" applyAlignment="1">
      <alignment horizontal="left" vertical="center" wrapText="1"/>
    </xf>
    <xf numFmtId="49" fontId="26" fillId="0" borderId="84" xfId="0" applyNumberFormat="1" applyFont="1" applyBorder="1" applyAlignment="1">
      <alignment horizontal="left" vertical="center" wrapText="1"/>
    </xf>
    <xf numFmtId="49" fontId="26" fillId="0" borderId="72" xfId="0" applyNumberFormat="1" applyFont="1" applyBorder="1" applyAlignment="1">
      <alignment horizontal="left" vertical="center" wrapText="1"/>
    </xf>
    <xf numFmtId="0" fontId="26" fillId="0" borderId="8" xfId="4" applyFont="1" applyBorder="1" applyAlignment="1">
      <alignment horizontal="left" vertical="center" wrapText="1"/>
    </xf>
    <xf numFmtId="0" fontId="26" fillId="0" borderId="2" xfId="4" applyFont="1" applyBorder="1" applyAlignment="1">
      <alignment horizontal="left" vertical="center" wrapText="1"/>
    </xf>
    <xf numFmtId="0" fontId="26" fillId="0" borderId="35" xfId="4" applyFont="1" applyBorder="1" applyAlignment="1">
      <alignment horizontal="left" vertical="center" wrapText="1"/>
    </xf>
    <xf numFmtId="0" fontId="26" fillId="0" borderId="8" xfId="4" applyFont="1" applyBorder="1" applyAlignment="1">
      <alignment horizontal="right" vertical="center" wrapText="1"/>
    </xf>
    <xf numFmtId="0" fontId="26" fillId="0" borderId="2" xfId="4" applyFont="1" applyBorder="1" applyAlignment="1">
      <alignment horizontal="right" vertical="center" wrapText="1"/>
    </xf>
    <xf numFmtId="168" fontId="26" fillId="0" borderId="39" xfId="4" applyNumberFormat="1" applyFont="1" applyBorder="1" applyAlignment="1">
      <alignment horizontal="center" vertical="center"/>
    </xf>
    <xf numFmtId="168" fontId="26" fillId="0" borderId="37" xfId="4" applyNumberFormat="1" applyFont="1" applyBorder="1" applyAlignment="1">
      <alignment horizontal="center" vertical="center"/>
    </xf>
    <xf numFmtId="168" fontId="26" fillId="0" borderId="52" xfId="4" applyNumberFormat="1" applyFont="1" applyBorder="1" applyAlignment="1">
      <alignment horizontal="center" vertical="center"/>
    </xf>
    <xf numFmtId="165" fontId="26" fillId="0" borderId="8" xfId="0" applyNumberFormat="1" applyFont="1" applyBorder="1" applyAlignment="1">
      <alignment horizontal="right" vertical="center" wrapText="1"/>
    </xf>
    <xf numFmtId="0" fontId="36" fillId="0" borderId="2" xfId="0" applyFont="1" applyBorder="1" applyAlignment="1">
      <alignment horizontal="right"/>
    </xf>
    <xf numFmtId="1" fontId="26" fillId="0" borderId="8" xfId="4" applyNumberFormat="1" applyFont="1" applyBorder="1" applyAlignment="1">
      <alignment horizontal="center" vertical="center" wrapText="1"/>
    </xf>
    <xf numFmtId="1" fontId="26" fillId="0" borderId="2" xfId="4" applyNumberFormat="1" applyFont="1" applyBorder="1" applyAlignment="1">
      <alignment horizontal="center" vertical="center" wrapText="1"/>
    </xf>
    <xf numFmtId="1" fontId="26" fillId="0" borderId="25" xfId="4" applyNumberFormat="1" applyFont="1" applyBorder="1" applyAlignment="1">
      <alignment horizontal="center" vertical="center" wrapText="1"/>
    </xf>
    <xf numFmtId="1" fontId="26" fillId="0" borderId="38" xfId="4" applyNumberFormat="1" applyFont="1" applyBorder="1" applyAlignment="1">
      <alignment horizontal="center" vertical="center" wrapText="1"/>
    </xf>
    <xf numFmtId="0" fontId="26" fillId="0" borderId="41" xfId="4" applyFont="1" applyBorder="1" applyAlignment="1">
      <alignment horizontal="right" vertical="center" wrapText="1"/>
    </xf>
    <xf numFmtId="0" fontId="26" fillId="0" borderId="25" xfId="4" applyFont="1" applyBorder="1" applyAlignment="1">
      <alignment horizontal="right" vertical="center" wrapText="1"/>
    </xf>
    <xf numFmtId="49" fontId="26" fillId="0" borderId="49" xfId="0" applyNumberFormat="1" applyFont="1" applyBorder="1" applyAlignment="1">
      <alignment horizontal="center" vertical="center"/>
    </xf>
    <xf numFmtId="49" fontId="26" fillId="0" borderId="48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6" fillId="0" borderId="51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horizontal="right" vertical="center"/>
    </xf>
    <xf numFmtId="49" fontId="26" fillId="0" borderId="2" xfId="0" applyNumberFormat="1" applyFont="1" applyBorder="1" applyAlignment="1">
      <alignment horizontal="right" vertical="center"/>
    </xf>
    <xf numFmtId="49" fontId="26" fillId="0" borderId="35" xfId="0" applyNumberFormat="1" applyFont="1" applyBorder="1" applyAlignment="1">
      <alignment horizontal="right" vertical="center"/>
    </xf>
    <xf numFmtId="49" fontId="26" fillId="0" borderId="8" xfId="4" applyNumberFormat="1" applyFont="1" applyBorder="1" applyAlignment="1">
      <alignment horizontal="left" vertical="center" wrapText="1"/>
    </xf>
    <xf numFmtId="49" fontId="26" fillId="0" borderId="2" xfId="4" applyNumberFormat="1" applyFont="1" applyBorder="1" applyAlignment="1">
      <alignment horizontal="left" vertical="center" wrapText="1"/>
    </xf>
    <xf numFmtId="49" fontId="26" fillId="0" borderId="35" xfId="4" applyNumberFormat="1" applyFont="1" applyBorder="1" applyAlignment="1">
      <alignment horizontal="left" vertical="center" wrapText="1"/>
    </xf>
    <xf numFmtId="49" fontId="26" fillId="0" borderId="40" xfId="4" applyNumberFormat="1" applyFont="1" applyBorder="1" applyAlignment="1">
      <alignment horizontal="left" vertical="center" wrapText="1"/>
    </xf>
    <xf numFmtId="49" fontId="26" fillId="0" borderId="0" xfId="4" applyNumberFormat="1" applyFont="1" applyAlignment="1">
      <alignment horizontal="left" vertical="center" wrapText="1"/>
    </xf>
    <xf numFmtId="49" fontId="26" fillId="0" borderId="51" xfId="4" applyNumberFormat="1" applyFont="1" applyBorder="1" applyAlignment="1">
      <alignment horizontal="left" vertical="center" wrapText="1"/>
    </xf>
    <xf numFmtId="49" fontId="26" fillId="0" borderId="50" xfId="0" applyNumberFormat="1" applyFont="1" applyBorder="1" applyAlignment="1">
      <alignment horizontal="left" vertical="center" wrapText="1"/>
    </xf>
    <xf numFmtId="49" fontId="26" fillId="0" borderId="57" xfId="0" applyNumberFormat="1" applyFont="1" applyBorder="1" applyAlignment="1">
      <alignment horizontal="left" vertical="center" wrapText="1"/>
    </xf>
    <xf numFmtId="49" fontId="26" fillId="0" borderId="69" xfId="0" applyNumberFormat="1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6" fillId="0" borderId="56" xfId="0" applyNumberFormat="1" applyFont="1" applyBorder="1" applyAlignment="1">
      <alignment horizontal="left" vertical="center" wrapText="1"/>
    </xf>
    <xf numFmtId="49" fontId="26" fillId="0" borderId="49" xfId="4" applyNumberFormat="1" applyFont="1" applyBorder="1" applyAlignment="1">
      <alignment horizontal="left" vertical="center" wrapText="1"/>
    </xf>
    <xf numFmtId="49" fontId="26" fillId="0" borderId="48" xfId="4" applyNumberFormat="1" applyFont="1" applyBorder="1" applyAlignment="1">
      <alignment horizontal="left" vertical="center" wrapText="1"/>
    </xf>
    <xf numFmtId="49" fontId="26" fillId="0" borderId="82" xfId="4" applyNumberFormat="1" applyFont="1" applyBorder="1" applyAlignment="1">
      <alignment horizontal="left" vertical="center" wrapText="1"/>
    </xf>
    <xf numFmtId="167" fontId="8" fillId="0" borderId="9" xfId="4" applyNumberFormat="1" applyFont="1" applyBorder="1" applyAlignment="1">
      <alignment horizontal="center" vertical="center" textRotation="90" wrapText="1"/>
    </xf>
    <xf numFmtId="167" fontId="8" fillId="0" borderId="39" xfId="4" applyNumberFormat="1" applyFont="1" applyBorder="1" applyAlignment="1">
      <alignment horizontal="center" vertical="center" textRotation="90" wrapText="1"/>
    </xf>
    <xf numFmtId="167" fontId="8" fillId="0" borderId="66" xfId="4" applyNumberFormat="1" applyFont="1" applyBorder="1" applyAlignment="1">
      <alignment horizontal="center" vertical="center" textRotation="90" wrapText="1"/>
    </xf>
    <xf numFmtId="167" fontId="8" fillId="0" borderId="29" xfId="4" applyNumberFormat="1" applyFont="1" applyBorder="1" applyAlignment="1">
      <alignment horizontal="center" vertical="center" textRotation="90" wrapText="1"/>
    </xf>
    <xf numFmtId="167" fontId="8" fillId="0" borderId="18" xfId="4" applyNumberFormat="1" applyFont="1" applyBorder="1" applyAlignment="1">
      <alignment horizontal="center" vertical="center" textRotation="90" wrapText="1"/>
    </xf>
    <xf numFmtId="167" fontId="8" fillId="0" borderId="23" xfId="4" applyNumberFormat="1" applyFont="1" applyBorder="1" applyAlignment="1">
      <alignment horizontal="center" vertical="center"/>
    </xf>
    <xf numFmtId="167" fontId="8" fillId="0" borderId="33" xfId="4" applyNumberFormat="1" applyFont="1" applyBorder="1" applyAlignment="1">
      <alignment horizontal="center" vertical="center"/>
    </xf>
    <xf numFmtId="167" fontId="8" fillId="0" borderId="7" xfId="4" applyNumberFormat="1" applyFont="1" applyBorder="1" applyAlignment="1">
      <alignment horizontal="center" vertical="center"/>
    </xf>
    <xf numFmtId="167" fontId="8" fillId="0" borderId="54" xfId="4" applyNumberFormat="1" applyFont="1" applyBorder="1" applyAlignment="1">
      <alignment horizontal="center" vertical="center" wrapText="1"/>
    </xf>
    <xf numFmtId="167" fontId="8" fillId="0" borderId="67" xfId="4" applyNumberFormat="1" applyFont="1" applyBorder="1" applyAlignment="1">
      <alignment horizontal="center" vertical="center" wrapText="1"/>
    </xf>
    <xf numFmtId="167" fontId="8" fillId="0" borderId="68" xfId="4" applyNumberFormat="1" applyFont="1" applyBorder="1" applyAlignment="1">
      <alignment horizontal="center" vertical="center" wrapText="1"/>
    </xf>
    <xf numFmtId="165" fontId="26" fillId="0" borderId="85" xfId="0" applyNumberFormat="1" applyFont="1" applyBorder="1" applyAlignment="1">
      <alignment horizontal="center" vertical="center"/>
    </xf>
    <xf numFmtId="165" fontId="26" fillId="0" borderId="86" xfId="0" applyNumberFormat="1" applyFont="1" applyBorder="1" applyAlignment="1">
      <alignment horizontal="center" vertical="center"/>
    </xf>
    <xf numFmtId="165" fontId="26" fillId="0" borderId="87" xfId="0" applyNumberFormat="1" applyFont="1" applyBorder="1" applyAlignment="1">
      <alignment horizontal="center" vertical="center"/>
    </xf>
    <xf numFmtId="165" fontId="26" fillId="0" borderId="90" xfId="0" applyNumberFormat="1" applyFont="1" applyBorder="1" applyAlignment="1">
      <alignment horizontal="center" vertical="center"/>
    </xf>
    <xf numFmtId="167" fontId="8" fillId="0" borderId="4" xfId="4" applyNumberFormat="1" applyFont="1" applyBorder="1" applyAlignment="1">
      <alignment horizontal="center" vertical="center" textRotation="90" wrapText="1"/>
    </xf>
    <xf numFmtId="167" fontId="8" fillId="0" borderId="37" xfId="4" applyNumberFormat="1" applyFont="1" applyBorder="1" applyAlignment="1">
      <alignment horizontal="center" vertical="center" textRotation="90" wrapText="1"/>
    </xf>
    <xf numFmtId="167" fontId="8" fillId="0" borderId="84" xfId="4" applyNumberFormat="1" applyFont="1" applyBorder="1" applyAlignment="1">
      <alignment horizontal="center" vertical="center" textRotation="90" wrapText="1"/>
    </xf>
    <xf numFmtId="0" fontId="8" fillId="0" borderId="49" xfId="4" applyFont="1" applyBorder="1" applyAlignment="1">
      <alignment horizontal="center" vertical="center"/>
    </xf>
    <xf numFmtId="0" fontId="8" fillId="0" borderId="82" xfId="4" applyFont="1" applyBorder="1" applyAlignment="1">
      <alignment horizontal="center" vertical="center"/>
    </xf>
    <xf numFmtId="0" fontId="8" fillId="0" borderId="50" xfId="4" applyFont="1" applyBorder="1" applyAlignment="1">
      <alignment horizontal="center" vertical="center"/>
    </xf>
    <xf numFmtId="0" fontId="8" fillId="0" borderId="57" xfId="4" applyFont="1" applyBorder="1" applyAlignment="1">
      <alignment horizontal="center" vertical="center"/>
    </xf>
    <xf numFmtId="0" fontId="8" fillId="0" borderId="58" xfId="4" applyFont="1" applyBorder="1" applyAlignment="1">
      <alignment horizontal="center" vertical="center"/>
    </xf>
    <xf numFmtId="167" fontId="8" fillId="0" borderId="1" xfId="4" applyNumberFormat="1" applyFont="1" applyBorder="1" applyAlignment="1">
      <alignment horizontal="center" vertical="center" textRotation="90" wrapText="1"/>
    </xf>
    <xf numFmtId="167" fontId="8" fillId="0" borderId="19" xfId="4" applyNumberFormat="1" applyFont="1" applyBorder="1" applyAlignment="1">
      <alignment horizontal="center" vertical="center" textRotation="90" wrapText="1"/>
    </xf>
    <xf numFmtId="167" fontId="8" fillId="0" borderId="1" xfId="4" applyNumberFormat="1" applyFont="1" applyBorder="1" applyAlignment="1">
      <alignment horizontal="center" vertical="center" wrapText="1"/>
    </xf>
    <xf numFmtId="167" fontId="8" fillId="0" borderId="28" xfId="4" applyNumberFormat="1" applyFont="1" applyBorder="1" applyAlignment="1">
      <alignment horizontal="center" vertical="center" wrapText="1"/>
    </xf>
    <xf numFmtId="168" fontId="26" fillId="0" borderId="53" xfId="4" applyNumberFormat="1" applyFont="1" applyBorder="1" applyAlignment="1">
      <alignment horizontal="justify" vertical="center"/>
    </xf>
    <xf numFmtId="168" fontId="26" fillId="0" borderId="40" xfId="4" applyNumberFormat="1" applyFont="1" applyBorder="1" applyAlignment="1">
      <alignment horizontal="justify" vertical="center"/>
    </xf>
    <xf numFmtId="168" fontId="26" fillId="0" borderId="31" xfId="4" applyNumberFormat="1" applyFont="1" applyBorder="1" applyAlignment="1">
      <alignment horizontal="justify" vertical="center"/>
    </xf>
    <xf numFmtId="168" fontId="26" fillId="0" borderId="8" xfId="4" applyNumberFormat="1" applyFont="1" applyBorder="1" applyAlignment="1">
      <alignment horizontal="justify" vertical="center"/>
    </xf>
    <xf numFmtId="168" fontId="26" fillId="0" borderId="34" xfId="4" applyNumberFormat="1" applyFont="1" applyBorder="1" applyAlignment="1">
      <alignment horizontal="justify" vertical="center"/>
    </xf>
    <xf numFmtId="168" fontId="26" fillId="0" borderId="41" xfId="4" applyNumberFormat="1" applyFont="1" applyBorder="1" applyAlignment="1">
      <alignment horizontal="justify" vertical="center"/>
    </xf>
    <xf numFmtId="167" fontId="26" fillId="0" borderId="49" xfId="4" applyNumberFormat="1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82" xfId="0" applyFont="1" applyBorder="1" applyAlignment="1">
      <alignment horizontal="center" vertical="center" wrapText="1"/>
    </xf>
    <xf numFmtId="167" fontId="8" fillId="0" borderId="10" xfId="4" applyNumberFormat="1" applyFont="1" applyBorder="1" applyAlignment="1">
      <alignment horizontal="center" vertical="center" textRotation="90" wrapText="1"/>
    </xf>
    <xf numFmtId="167" fontId="8" fillId="0" borderId="52" xfId="4" applyNumberFormat="1" applyFont="1" applyBorder="1" applyAlignment="1">
      <alignment horizontal="center" vertical="center" textRotation="90" wrapText="1"/>
    </xf>
    <xf numFmtId="167" fontId="8" fillId="0" borderId="36" xfId="4" applyNumberFormat="1" applyFont="1" applyBorder="1" applyAlignment="1">
      <alignment horizontal="center" vertical="center" textRotation="90" wrapText="1"/>
    </xf>
    <xf numFmtId="167" fontId="8" fillId="0" borderId="72" xfId="4" applyNumberFormat="1" applyFont="1" applyBorder="1" applyAlignment="1">
      <alignment horizontal="center" vertical="center" textRotation="90" wrapText="1"/>
    </xf>
    <xf numFmtId="167" fontId="8" fillId="0" borderId="28" xfId="4" applyNumberFormat="1" applyFont="1" applyBorder="1" applyAlignment="1">
      <alignment horizontal="center" vertical="center" textRotation="90" wrapText="1"/>
    </xf>
    <xf numFmtId="167" fontId="8" fillId="0" borderId="20" xfId="4" applyNumberFormat="1" applyFont="1" applyBorder="1" applyAlignment="1">
      <alignment horizontal="center" vertical="center" textRotation="90" wrapText="1"/>
    </xf>
    <xf numFmtId="0" fontId="8" fillId="0" borderId="49" xfId="4" applyFont="1" applyBorder="1" applyAlignment="1">
      <alignment horizontal="center" vertical="center" wrapText="1"/>
    </xf>
    <xf numFmtId="0" fontId="8" fillId="0" borderId="48" xfId="4" applyFont="1" applyBorder="1" applyAlignment="1">
      <alignment horizontal="center" vertical="center" wrapText="1"/>
    </xf>
    <xf numFmtId="0" fontId="8" fillId="0" borderId="82" xfId="4" applyFont="1" applyBorder="1" applyAlignment="1">
      <alignment horizontal="center" vertical="center" wrapText="1"/>
    </xf>
    <xf numFmtId="0" fontId="8" fillId="0" borderId="41" xfId="4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8" fillId="0" borderId="38" xfId="4" applyFont="1" applyBorder="1" applyAlignment="1">
      <alignment horizontal="center" vertical="center" wrapText="1"/>
    </xf>
    <xf numFmtId="0" fontId="8" fillId="0" borderId="45" xfId="4" applyFont="1" applyBorder="1" applyAlignment="1">
      <alignment horizontal="center" vertical="center" textRotation="90"/>
    </xf>
    <xf numFmtId="0" fontId="8" fillId="0" borderId="53" xfId="4" applyFont="1" applyBorder="1" applyAlignment="1">
      <alignment horizontal="center" vertical="center" textRotation="90"/>
    </xf>
    <xf numFmtId="0" fontId="8" fillId="0" borderId="34" xfId="4" applyFont="1" applyBorder="1" applyAlignment="1">
      <alignment horizontal="center" vertical="center" textRotation="90"/>
    </xf>
    <xf numFmtId="167" fontId="8" fillId="0" borderId="45" xfId="4" applyNumberFormat="1" applyFont="1" applyBorder="1" applyAlignment="1">
      <alignment horizontal="center" vertical="center"/>
    </xf>
    <xf numFmtId="167" fontId="8" fillId="0" borderId="53" xfId="4" applyNumberFormat="1" applyFont="1" applyBorder="1" applyAlignment="1">
      <alignment horizontal="center" vertical="center"/>
    </xf>
    <xf numFmtId="167" fontId="8" fillId="0" borderId="34" xfId="4" applyNumberFormat="1" applyFont="1" applyBorder="1" applyAlignment="1">
      <alignment horizontal="center" vertical="center"/>
    </xf>
    <xf numFmtId="167" fontId="8" fillId="0" borderId="13" xfId="4" applyNumberFormat="1" applyFont="1" applyBorder="1" applyAlignment="1">
      <alignment horizontal="center" vertical="center" wrapText="1"/>
    </xf>
    <xf numFmtId="167" fontId="8" fillId="0" borderId="14" xfId="4" applyNumberFormat="1" applyFont="1" applyBorder="1" applyAlignment="1">
      <alignment horizontal="center" vertical="center" wrapText="1"/>
    </xf>
    <xf numFmtId="167" fontId="8" fillId="0" borderId="15" xfId="4" applyNumberFormat="1" applyFont="1" applyBorder="1" applyAlignment="1">
      <alignment horizontal="center" vertical="center" wrapText="1"/>
    </xf>
    <xf numFmtId="167" fontId="8" fillId="0" borderId="45" xfId="4" applyNumberFormat="1" applyFont="1" applyBorder="1" applyAlignment="1">
      <alignment horizontal="center" vertical="center" textRotation="90" wrapText="1"/>
    </xf>
    <xf numFmtId="167" fontId="8" fillId="0" borderId="53" xfId="4" applyNumberFormat="1" applyFont="1" applyBorder="1" applyAlignment="1">
      <alignment horizontal="center" vertical="center" textRotation="90" wrapText="1"/>
    </xf>
    <xf numFmtId="167" fontId="8" fillId="0" borderId="34" xfId="4" applyNumberFormat="1" applyFont="1" applyBorder="1" applyAlignment="1">
      <alignment horizontal="center" vertical="center" textRotation="90" wrapText="1"/>
    </xf>
    <xf numFmtId="0" fontId="26" fillId="0" borderId="41" xfId="4" applyFont="1" applyBorder="1" applyAlignment="1">
      <alignment horizontal="center" vertical="center"/>
    </xf>
    <xf numFmtId="0" fontId="26" fillId="0" borderId="25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49" fontId="26" fillId="0" borderId="41" xfId="4" applyNumberFormat="1" applyFont="1" applyBorder="1" applyAlignment="1">
      <alignment horizontal="right" vertical="center" wrapText="1"/>
    </xf>
    <xf numFmtId="49" fontId="26" fillId="0" borderId="25" xfId="4" applyNumberFormat="1" applyFont="1" applyBorder="1" applyAlignment="1">
      <alignment horizontal="right" vertical="center" wrapText="1"/>
    </xf>
    <xf numFmtId="49" fontId="26" fillId="0" borderId="38" xfId="4" applyNumberFormat="1" applyFont="1" applyBorder="1" applyAlignment="1">
      <alignment horizontal="right" vertical="center" wrapText="1"/>
    </xf>
    <xf numFmtId="0" fontId="26" fillId="0" borderId="5" xfId="4" applyFont="1" applyBorder="1" applyAlignment="1">
      <alignment horizontal="center" vertical="center" wrapText="1"/>
    </xf>
    <xf numFmtId="0" fontId="26" fillId="0" borderId="3" xfId="4" applyFont="1" applyBorder="1" applyAlignment="1">
      <alignment horizontal="center" vertical="center" wrapText="1"/>
    </xf>
    <xf numFmtId="0" fontId="26" fillId="0" borderId="6" xfId="4" applyFont="1" applyBorder="1" applyAlignment="1">
      <alignment horizontal="center" vertical="center" wrapText="1"/>
    </xf>
    <xf numFmtId="0" fontId="26" fillId="0" borderId="31" xfId="4" applyFont="1" applyBorder="1" applyAlignment="1">
      <alignment horizontal="right" vertical="center"/>
    </xf>
    <xf numFmtId="0" fontId="26" fillId="0" borderId="8" xfId="4" applyFont="1" applyBorder="1" applyAlignment="1">
      <alignment horizontal="right" vertical="center"/>
    </xf>
    <xf numFmtId="0" fontId="26" fillId="0" borderId="45" xfId="4" applyFont="1" applyBorder="1" applyAlignment="1">
      <alignment horizontal="right" vertical="center"/>
    </xf>
    <xf numFmtId="0" fontId="26" fillId="0" borderId="49" xfId="4" applyFont="1" applyBorder="1" applyAlignment="1">
      <alignment horizontal="right" vertical="center"/>
    </xf>
    <xf numFmtId="167" fontId="26" fillId="0" borderId="5" xfId="4" applyNumberFormat="1" applyFont="1" applyBorder="1" applyAlignment="1">
      <alignment horizontal="right" vertical="center"/>
    </xf>
    <xf numFmtId="167" fontId="26" fillId="0" borderId="3" xfId="4" applyNumberFormat="1" applyFont="1" applyBorder="1" applyAlignment="1">
      <alignment horizontal="right" vertical="center"/>
    </xf>
    <xf numFmtId="167" fontId="26" fillId="0" borderId="56" xfId="4" applyNumberFormat="1" applyFont="1" applyBorder="1" applyAlignment="1">
      <alignment horizontal="right" vertical="center"/>
    </xf>
    <xf numFmtId="0" fontId="26" fillId="0" borderId="8" xfId="4" applyFont="1" applyBorder="1" applyAlignment="1">
      <alignment horizontal="center" vertical="center" wrapText="1"/>
    </xf>
    <xf numFmtId="0" fontId="26" fillId="0" borderId="35" xfId="4" applyFont="1" applyBorder="1" applyAlignment="1">
      <alignment horizontal="center" vertical="center" wrapText="1"/>
    </xf>
    <xf numFmtId="0" fontId="26" fillId="0" borderId="34" xfId="4" applyFont="1" applyBorder="1" applyAlignment="1">
      <alignment horizontal="right" vertical="center"/>
    </xf>
    <xf numFmtId="0" fontId="26" fillId="0" borderId="41" xfId="4" applyFont="1" applyBorder="1" applyAlignment="1">
      <alignment horizontal="right" vertical="center"/>
    </xf>
    <xf numFmtId="0" fontId="26" fillId="0" borderId="40" xfId="4" applyFont="1" applyBorder="1" applyAlignment="1">
      <alignment horizontal="right" vertical="center" wrapText="1"/>
    </xf>
    <xf numFmtId="0" fontId="26" fillId="0" borderId="0" xfId="4" applyFont="1" applyAlignment="1">
      <alignment horizontal="right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 2" xfId="5"/>
    <cellStyle name="Фінансовий 2" xfId="6"/>
    <cellStyle name="Фінансовий 3" xfId="7"/>
  </cellStyles>
  <dxfs count="0"/>
  <tableStyles count="0" defaultTableStyle="TableStyleMedium9" defaultPivotStyle="PivotStyleLight16"/>
  <colors>
    <mruColors>
      <color rgb="FFFBFAD2"/>
      <color rgb="FFF4ED66"/>
      <color rgb="FFFFFF66"/>
      <color rgb="FFFED6FC"/>
      <color rgb="FFEAEA36"/>
      <color rgb="FFD5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591671</xdr:colOff>
      <xdr:row>141</xdr:row>
      <xdr:rowOff>62753</xdr:rowOff>
    </xdr:from>
    <xdr:to>
      <xdr:col>5</xdr:col>
      <xdr:colOff>401545</xdr:colOff>
      <xdr:row>145</xdr:row>
      <xdr:rowOff>180639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45B1D7DA-12DB-436D-88B7-B310483A6FCF}"/>
            </a:ext>
          </a:extLst>
        </xdr:cNvPr>
        <xdr:cNvPicPr/>
      </xdr:nvPicPr>
      <xdr:blipFill>
        <a:blip xmlns:r="http://schemas.openxmlformats.org/officeDocument/2006/relationships" r:embed="rId1">
          <a:duotone>
            <a:srgbClr val="4F81BD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6636" y1="43750" x2="45794" y2="47500"/>
                      <a14:foregroundMark x1="11215" y1="46250" x2="36449" y2="48750"/>
                      <a14:foregroundMark x1="16355" y1="41250" x2="19159" y2="39375"/>
                      <a14:foregroundMark x1="62150" y1="76875" x2="69031" y2="66815"/>
                      <a14:backgroundMark x1="70093" y1="56250" x2="82243" y2="5312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471" y="33976235"/>
          <a:ext cx="1136650" cy="906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698500</xdr:colOff>
      <xdr:row>139</xdr:row>
      <xdr:rowOff>139700</xdr:rowOff>
    </xdr:from>
    <xdr:to>
      <xdr:col>5</xdr:col>
      <xdr:colOff>355600</xdr:colOff>
      <xdr:row>140</xdr:row>
      <xdr:rowOff>352867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C29929E5-E601-4518-8ADE-E841507A7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86300" y="34747200"/>
          <a:ext cx="939800" cy="416367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</xdr:colOff>
      <xdr:row>144</xdr:row>
      <xdr:rowOff>121920</xdr:rowOff>
    </xdr:from>
    <xdr:to>
      <xdr:col>5</xdr:col>
      <xdr:colOff>223581</xdr:colOff>
      <xdr:row>147</xdr:row>
      <xdr:rowOff>134166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68240" y="34269680"/>
          <a:ext cx="701101" cy="621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view="pageBreakPreview" zoomScale="50" zoomScaleNormal="50" zoomScaleSheetLayoutView="50" workbookViewId="0">
      <selection activeCell="AO13" sqref="AO13"/>
    </sheetView>
  </sheetViews>
  <sheetFormatPr defaultColWidth="3.33203125" defaultRowHeight="15.6" x14ac:dyDescent="0.3"/>
  <cols>
    <col min="1" max="1" width="6.5546875" style="3" customWidth="1"/>
    <col min="2" max="2" width="5.109375" style="3" customWidth="1"/>
    <col min="3" max="3" width="4.44140625" style="3" customWidth="1"/>
    <col min="4" max="4" width="6.44140625" style="3" customWidth="1"/>
    <col min="5" max="5" width="4.33203125" style="3" customWidth="1"/>
    <col min="6" max="6" width="4.44140625" style="3" customWidth="1"/>
    <col min="7" max="7" width="3.6640625" style="3" customWidth="1"/>
    <col min="8" max="8" width="3.88671875" style="3" customWidth="1"/>
    <col min="9" max="9" width="4" style="3" customWidth="1"/>
    <col min="10" max="10" width="4.109375" style="3" customWidth="1"/>
    <col min="11" max="11" width="4.6640625" style="3" customWidth="1"/>
    <col min="12" max="12" width="4.88671875" style="3" customWidth="1"/>
    <col min="13" max="13" width="4" style="3" customWidth="1"/>
    <col min="14" max="14" width="5" style="3" customWidth="1"/>
    <col min="15" max="15" width="5.109375" style="3" customWidth="1"/>
    <col min="16" max="16" width="5.6640625" style="3" customWidth="1"/>
    <col min="17" max="18" width="4" style="3" customWidth="1"/>
    <col min="19" max="19" width="3.88671875" style="3" customWidth="1"/>
    <col min="20" max="20" width="4.88671875" style="3" customWidth="1"/>
    <col min="21" max="21" width="4.6640625" style="3" customWidth="1"/>
    <col min="22" max="22" width="6" style="3" customWidth="1"/>
    <col min="23" max="23" width="6.6640625" style="3" customWidth="1"/>
    <col min="24" max="24" width="6.109375" style="3" customWidth="1"/>
    <col min="25" max="25" width="7" style="3" customWidth="1"/>
    <col min="26" max="26" width="6.88671875" style="3" customWidth="1"/>
    <col min="27" max="27" width="6.6640625" style="3" customWidth="1"/>
    <col min="28" max="28" width="6" style="3" customWidth="1"/>
    <col min="29" max="29" width="7.5546875" style="3" customWidth="1"/>
    <col min="30" max="30" width="7.109375" style="3" customWidth="1"/>
    <col min="31" max="31" width="5.6640625" style="3" customWidth="1"/>
    <col min="32" max="32" width="7.44140625" style="3" customWidth="1"/>
    <col min="33" max="33" width="7" style="3" customWidth="1"/>
    <col min="34" max="34" width="7.44140625" style="3" customWidth="1"/>
    <col min="35" max="35" width="7.88671875" style="3" customWidth="1"/>
    <col min="36" max="36" width="8.109375" style="3" customWidth="1"/>
    <col min="37" max="37" width="7.88671875" style="3" customWidth="1"/>
    <col min="38" max="38" width="6.6640625" style="3" customWidth="1"/>
    <col min="39" max="39" width="6" style="3" customWidth="1"/>
    <col min="40" max="40" width="8.109375" style="3" customWidth="1"/>
    <col min="41" max="41" width="7.44140625" style="3" customWidth="1"/>
    <col min="42" max="42" width="5.109375" style="3" customWidth="1"/>
    <col min="43" max="43" width="4.5546875" style="3" customWidth="1"/>
    <col min="44" max="44" width="4.6640625" style="3" customWidth="1"/>
    <col min="45" max="45" width="3.88671875" style="3" customWidth="1"/>
    <col min="46" max="46" width="4.5546875" style="3" customWidth="1"/>
    <col min="47" max="47" width="5.44140625" style="3" customWidth="1"/>
    <col min="48" max="48" width="4.44140625" style="3" customWidth="1"/>
    <col min="49" max="49" width="6.6640625" style="3" customWidth="1"/>
    <col min="50" max="50" width="4.6640625" style="3" customWidth="1"/>
    <col min="51" max="51" width="5.44140625" style="3" customWidth="1"/>
    <col min="52" max="52" width="5.5546875" style="3" customWidth="1"/>
    <col min="53" max="53" width="4" style="3" customWidth="1"/>
    <col min="54" max="16384" width="3.33203125" style="3"/>
  </cols>
  <sheetData>
    <row r="1" spans="1:53" ht="33.75" customHeight="1" x14ac:dyDescent="0.5">
      <c r="A1" s="489" t="s">
        <v>14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94" t="s">
        <v>15</v>
      </c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2"/>
    </row>
    <row r="2" spans="1:53" ht="30" x14ac:dyDescent="0.5">
      <c r="A2" s="489" t="s">
        <v>16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ht="33" customHeight="1" x14ac:dyDescent="0.55000000000000004">
      <c r="A3" s="492" t="s">
        <v>17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5" t="s">
        <v>18</v>
      </c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  <c r="AD3" s="495"/>
      <c r="AE3" s="495"/>
      <c r="AF3" s="495"/>
      <c r="AG3" s="495"/>
      <c r="AH3" s="495"/>
      <c r="AI3" s="495"/>
      <c r="AJ3" s="495"/>
      <c r="AK3" s="495"/>
      <c r="AL3" s="495"/>
      <c r="AM3" s="495"/>
      <c r="AN3" s="486" t="s">
        <v>209</v>
      </c>
      <c r="AO3" s="486"/>
      <c r="AP3" s="486"/>
      <c r="AQ3" s="486"/>
      <c r="AR3" s="486"/>
      <c r="AS3" s="486"/>
      <c r="AT3" s="486"/>
      <c r="AU3" s="486"/>
      <c r="AV3" s="486"/>
      <c r="AW3" s="486"/>
      <c r="AX3" s="486"/>
      <c r="AY3" s="486"/>
      <c r="AZ3" s="486"/>
      <c r="BA3" s="486"/>
    </row>
    <row r="4" spans="1:53" ht="30.6" x14ac:dyDescent="0.55000000000000004">
      <c r="A4" s="493" t="s">
        <v>161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486"/>
      <c r="AO4" s="486"/>
      <c r="AP4" s="486"/>
      <c r="AQ4" s="486"/>
      <c r="AR4" s="486"/>
      <c r="AS4" s="486"/>
      <c r="AT4" s="486"/>
      <c r="AU4" s="486"/>
      <c r="AV4" s="486"/>
      <c r="AW4" s="486"/>
      <c r="AX4" s="486"/>
      <c r="AY4" s="486"/>
      <c r="AZ4" s="486"/>
      <c r="BA4" s="486"/>
    </row>
    <row r="5" spans="1:53" ht="36.75" customHeight="1" x14ac:dyDescent="0.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87" t="s">
        <v>19</v>
      </c>
      <c r="Q5" s="488"/>
      <c r="R5" s="488"/>
      <c r="S5" s="488"/>
      <c r="T5" s="488"/>
      <c r="U5" s="488"/>
      <c r="V5" s="488"/>
      <c r="W5" s="488"/>
      <c r="X5" s="488"/>
      <c r="Y5" s="488"/>
      <c r="Z5" s="488"/>
      <c r="AA5" s="488"/>
      <c r="AB5" s="488"/>
      <c r="AC5" s="488"/>
      <c r="AD5" s="488"/>
      <c r="AE5" s="488"/>
      <c r="AF5" s="488"/>
      <c r="AG5" s="488"/>
      <c r="AH5" s="488"/>
      <c r="AI5" s="488"/>
      <c r="AJ5" s="488"/>
      <c r="AK5" s="488"/>
      <c r="AL5" s="488"/>
      <c r="AM5" s="488"/>
    </row>
    <row r="6" spans="1:53" s="7" customFormat="1" ht="24.75" customHeight="1" x14ac:dyDescent="0.5">
      <c r="A6" s="489" t="s">
        <v>20</v>
      </c>
      <c r="B6" s="489"/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89"/>
      <c r="O6" s="489"/>
      <c r="AO6" s="490"/>
      <c r="AP6" s="490"/>
      <c r="AQ6" s="490"/>
      <c r="AR6" s="490"/>
      <c r="AS6" s="490"/>
      <c r="AT6" s="490"/>
      <c r="AU6" s="490"/>
      <c r="AV6" s="490"/>
      <c r="AW6" s="490"/>
      <c r="AX6" s="490"/>
      <c r="AY6" s="490"/>
      <c r="AZ6" s="490"/>
      <c r="BA6" s="490"/>
    </row>
    <row r="7" spans="1:53" s="7" customFormat="1" ht="27" customHeight="1" x14ac:dyDescent="0.5">
      <c r="A7" s="489" t="s">
        <v>162</v>
      </c>
      <c r="B7" s="489"/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  <c r="P7" s="482" t="s">
        <v>21</v>
      </c>
      <c r="Q7" s="482"/>
      <c r="R7" s="482"/>
      <c r="S7" s="482"/>
      <c r="T7" s="482"/>
      <c r="U7" s="482"/>
      <c r="V7" s="482"/>
      <c r="W7" s="482"/>
      <c r="X7" s="482"/>
      <c r="Y7" s="482"/>
      <c r="Z7" s="482"/>
      <c r="AA7" s="482"/>
      <c r="AB7" s="482"/>
      <c r="AC7" s="482"/>
      <c r="AD7" s="482"/>
      <c r="AE7" s="482"/>
      <c r="AF7" s="482"/>
      <c r="AG7" s="482"/>
      <c r="AH7" s="482"/>
      <c r="AI7" s="482"/>
      <c r="AJ7" s="482"/>
      <c r="AK7" s="482"/>
      <c r="AL7" s="482"/>
      <c r="AM7" s="8"/>
      <c r="AN7" s="481" t="s">
        <v>139</v>
      </c>
      <c r="AO7" s="491"/>
      <c r="AP7" s="491"/>
      <c r="AQ7" s="491"/>
      <c r="AR7" s="491"/>
      <c r="AS7" s="491"/>
      <c r="AT7" s="491"/>
      <c r="AU7" s="491"/>
      <c r="AV7" s="491"/>
      <c r="AW7" s="491"/>
      <c r="AX7" s="491"/>
      <c r="AY7" s="491"/>
      <c r="AZ7" s="491"/>
      <c r="BA7" s="491"/>
    </row>
    <row r="8" spans="1:53" s="7" customFormat="1" ht="27.75" customHeight="1" x14ac:dyDescent="0.45">
      <c r="P8" s="482" t="s">
        <v>142</v>
      </c>
      <c r="Q8" s="482"/>
      <c r="R8" s="482"/>
      <c r="S8" s="482"/>
      <c r="T8" s="482"/>
      <c r="U8" s="482"/>
      <c r="V8" s="482"/>
      <c r="W8" s="482"/>
      <c r="X8" s="482"/>
      <c r="Y8" s="482"/>
      <c r="Z8" s="482"/>
      <c r="AA8" s="482"/>
      <c r="AB8" s="482"/>
      <c r="AC8" s="482"/>
      <c r="AD8" s="482"/>
      <c r="AE8" s="482"/>
      <c r="AF8" s="482"/>
      <c r="AG8" s="482"/>
      <c r="AH8" s="482"/>
      <c r="AI8" s="482"/>
      <c r="AJ8" s="482"/>
      <c r="AK8" s="482"/>
      <c r="AL8" s="482"/>
      <c r="AM8" s="8"/>
      <c r="AN8" s="481" t="s">
        <v>141</v>
      </c>
      <c r="AO8" s="481"/>
      <c r="AP8" s="481"/>
      <c r="AQ8" s="481"/>
      <c r="AR8" s="481"/>
      <c r="AS8" s="481"/>
      <c r="AT8" s="481"/>
      <c r="AU8" s="481"/>
      <c r="AV8" s="481"/>
      <c r="AW8" s="481"/>
      <c r="AX8" s="481"/>
      <c r="AY8" s="481"/>
      <c r="AZ8" s="481"/>
      <c r="BA8" s="481"/>
    </row>
    <row r="9" spans="1:53" s="7" customFormat="1" ht="27.75" customHeight="1" x14ac:dyDescent="0.45">
      <c r="P9" s="482" t="s">
        <v>207</v>
      </c>
      <c r="Q9" s="482"/>
      <c r="R9" s="482"/>
      <c r="S9" s="482"/>
      <c r="T9" s="482"/>
      <c r="U9" s="482"/>
      <c r="V9" s="482"/>
      <c r="W9" s="482"/>
      <c r="X9" s="482"/>
      <c r="Y9" s="482"/>
      <c r="Z9" s="482"/>
      <c r="AA9" s="482"/>
      <c r="AB9" s="482"/>
      <c r="AC9" s="482"/>
      <c r="AD9" s="482"/>
      <c r="AE9" s="482"/>
      <c r="AF9" s="482"/>
      <c r="AG9" s="482"/>
      <c r="AH9" s="482"/>
      <c r="AI9" s="482"/>
      <c r="AJ9" s="482"/>
      <c r="AK9" s="482"/>
      <c r="AL9" s="482"/>
      <c r="AM9" s="8"/>
      <c r="AN9" s="481"/>
      <c r="AO9" s="481"/>
      <c r="AP9" s="481"/>
      <c r="AQ9" s="481"/>
      <c r="AR9" s="481"/>
      <c r="AS9" s="481"/>
      <c r="AT9" s="481"/>
      <c r="AU9" s="481"/>
      <c r="AV9" s="481"/>
      <c r="AW9" s="481"/>
      <c r="AX9" s="481"/>
      <c r="AY9" s="481"/>
      <c r="AZ9" s="481"/>
      <c r="BA9" s="481"/>
    </row>
    <row r="10" spans="1:53" s="7" customFormat="1" ht="27.75" customHeight="1" x14ac:dyDescent="0.4">
      <c r="P10" s="482" t="s">
        <v>22</v>
      </c>
      <c r="Q10" s="483"/>
      <c r="R10" s="483"/>
      <c r="S10" s="483"/>
      <c r="T10" s="483"/>
      <c r="U10" s="483"/>
      <c r="V10" s="483"/>
      <c r="W10" s="483"/>
      <c r="X10" s="483"/>
      <c r="Y10" s="483"/>
      <c r="Z10" s="483"/>
      <c r="AA10" s="483"/>
      <c r="AB10" s="483"/>
      <c r="AC10" s="483"/>
      <c r="AD10" s="483"/>
      <c r="AE10" s="483"/>
      <c r="AF10" s="483"/>
      <c r="AG10" s="483"/>
      <c r="AH10" s="483"/>
      <c r="AI10" s="483"/>
      <c r="AJ10" s="483"/>
      <c r="AK10" s="483"/>
      <c r="AL10" s="484"/>
      <c r="AM10" s="484"/>
      <c r="AN10" s="481"/>
      <c r="AO10" s="481"/>
      <c r="AP10" s="481"/>
      <c r="AQ10" s="481"/>
      <c r="AR10" s="481"/>
      <c r="AS10" s="481"/>
      <c r="AT10" s="481"/>
      <c r="AU10" s="481"/>
      <c r="AV10" s="481"/>
      <c r="AW10" s="481"/>
      <c r="AX10" s="481"/>
      <c r="AY10" s="481"/>
      <c r="AZ10" s="481"/>
      <c r="BA10" s="481"/>
    </row>
    <row r="11" spans="1:53" s="7" customFormat="1" ht="27.75" customHeight="1" x14ac:dyDescent="0.45">
      <c r="P11" s="482" t="s">
        <v>208</v>
      </c>
      <c r="Q11" s="482"/>
      <c r="R11" s="482"/>
      <c r="S11" s="482"/>
      <c r="T11" s="482"/>
      <c r="U11" s="482"/>
      <c r="V11" s="482"/>
      <c r="W11" s="482"/>
      <c r="X11" s="482"/>
      <c r="Y11" s="482"/>
      <c r="Z11" s="482"/>
      <c r="AA11" s="482"/>
      <c r="AB11" s="482"/>
      <c r="AC11" s="482"/>
      <c r="AD11" s="482"/>
      <c r="AE11" s="482"/>
      <c r="AF11" s="482"/>
      <c r="AG11" s="482"/>
      <c r="AH11" s="482"/>
      <c r="AI11" s="482"/>
      <c r="AJ11" s="482"/>
      <c r="AK11" s="482"/>
      <c r="AL11" s="482"/>
      <c r="AM11" s="482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7.75" customHeight="1" x14ac:dyDescent="0.45">
      <c r="P12" s="8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1"/>
      <c r="AM12" s="11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7.75" customHeight="1" x14ac:dyDescent="0.45">
      <c r="P13" s="8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  <c r="AM13" s="11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" x14ac:dyDescent="0.35"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s="7" customFormat="1" ht="22.8" x14ac:dyDescent="0.4">
      <c r="A15" s="485" t="s">
        <v>134</v>
      </c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485"/>
      <c r="AL15" s="485"/>
      <c r="AM15" s="485"/>
      <c r="AN15" s="485"/>
      <c r="AO15" s="485"/>
      <c r="AP15" s="485"/>
      <c r="AQ15" s="485"/>
      <c r="AR15" s="485"/>
      <c r="AS15" s="485"/>
      <c r="AT15" s="485"/>
      <c r="AU15" s="485"/>
      <c r="AV15" s="485"/>
      <c r="AW15" s="485"/>
      <c r="AX15" s="485"/>
      <c r="AY15" s="485"/>
      <c r="AZ15" s="485"/>
      <c r="BA15" s="485"/>
    </row>
    <row r="16" spans="1:53" s="7" customFormat="1" ht="18.600000000000001" thickBot="1" x14ac:dyDescent="0.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</row>
    <row r="17" spans="1:53" ht="18" customHeight="1" x14ac:dyDescent="0.3">
      <c r="A17" s="541" t="s">
        <v>23</v>
      </c>
      <c r="B17" s="537" t="s">
        <v>24</v>
      </c>
      <c r="C17" s="538"/>
      <c r="D17" s="538"/>
      <c r="E17" s="539"/>
      <c r="F17" s="537" t="s">
        <v>25</v>
      </c>
      <c r="G17" s="538"/>
      <c r="H17" s="538"/>
      <c r="I17" s="539"/>
      <c r="J17" s="529" t="s">
        <v>26</v>
      </c>
      <c r="K17" s="530"/>
      <c r="L17" s="530"/>
      <c r="M17" s="530"/>
      <c r="N17" s="529" t="s">
        <v>27</v>
      </c>
      <c r="O17" s="530"/>
      <c r="P17" s="530"/>
      <c r="Q17" s="530"/>
      <c r="R17" s="531"/>
      <c r="S17" s="529" t="s">
        <v>28</v>
      </c>
      <c r="T17" s="532"/>
      <c r="U17" s="532"/>
      <c r="V17" s="532"/>
      <c r="W17" s="531"/>
      <c r="X17" s="529" t="s">
        <v>29</v>
      </c>
      <c r="Y17" s="530"/>
      <c r="Z17" s="530"/>
      <c r="AA17" s="531"/>
      <c r="AB17" s="537" t="s">
        <v>30</v>
      </c>
      <c r="AC17" s="538"/>
      <c r="AD17" s="538"/>
      <c r="AE17" s="539"/>
      <c r="AF17" s="537" t="s">
        <v>31</v>
      </c>
      <c r="AG17" s="538"/>
      <c r="AH17" s="538"/>
      <c r="AI17" s="539"/>
      <c r="AJ17" s="529" t="s">
        <v>32</v>
      </c>
      <c r="AK17" s="532"/>
      <c r="AL17" s="532"/>
      <c r="AM17" s="532"/>
      <c r="AN17" s="531"/>
      <c r="AO17" s="529" t="s">
        <v>33</v>
      </c>
      <c r="AP17" s="530"/>
      <c r="AQ17" s="530"/>
      <c r="AR17" s="530"/>
      <c r="AS17" s="550" t="s">
        <v>34</v>
      </c>
      <c r="AT17" s="551"/>
      <c r="AU17" s="551"/>
      <c r="AV17" s="551"/>
      <c r="AW17" s="552"/>
      <c r="AX17" s="529" t="s">
        <v>35</v>
      </c>
      <c r="AY17" s="530"/>
      <c r="AZ17" s="530"/>
      <c r="BA17" s="531"/>
    </row>
    <row r="18" spans="1:53" s="1" customFormat="1" ht="20.25" customHeight="1" thickBot="1" x14ac:dyDescent="0.35">
      <c r="A18" s="542"/>
      <c r="B18" s="14">
        <v>1</v>
      </c>
      <c r="C18" s="15">
        <v>2</v>
      </c>
      <c r="D18" s="15">
        <v>3</v>
      </c>
      <c r="E18" s="16">
        <v>4</v>
      </c>
      <c r="F18" s="14">
        <v>5</v>
      </c>
      <c r="G18" s="15">
        <v>6</v>
      </c>
      <c r="H18" s="15">
        <v>7</v>
      </c>
      <c r="I18" s="16">
        <v>8</v>
      </c>
      <c r="J18" s="14">
        <v>9</v>
      </c>
      <c r="K18" s="15">
        <v>10</v>
      </c>
      <c r="L18" s="15">
        <v>11</v>
      </c>
      <c r="M18" s="17">
        <v>12</v>
      </c>
      <c r="N18" s="14">
        <v>13</v>
      </c>
      <c r="O18" s="15">
        <v>14</v>
      </c>
      <c r="P18" s="15">
        <v>15</v>
      </c>
      <c r="Q18" s="15">
        <v>16</v>
      </c>
      <c r="R18" s="16">
        <v>17</v>
      </c>
      <c r="S18" s="14">
        <v>18</v>
      </c>
      <c r="T18" s="15">
        <v>19</v>
      </c>
      <c r="U18" s="15">
        <v>20</v>
      </c>
      <c r="V18" s="15">
        <v>21</v>
      </c>
      <c r="W18" s="16">
        <v>22</v>
      </c>
      <c r="X18" s="14">
        <v>23</v>
      </c>
      <c r="Y18" s="15">
        <v>24</v>
      </c>
      <c r="Z18" s="15">
        <v>25</v>
      </c>
      <c r="AA18" s="16">
        <v>26</v>
      </c>
      <c r="AB18" s="14">
        <v>27</v>
      </c>
      <c r="AC18" s="15">
        <v>28</v>
      </c>
      <c r="AD18" s="15">
        <v>29</v>
      </c>
      <c r="AE18" s="16">
        <v>30</v>
      </c>
      <c r="AF18" s="14">
        <v>31</v>
      </c>
      <c r="AG18" s="15">
        <v>32</v>
      </c>
      <c r="AH18" s="15">
        <v>33</v>
      </c>
      <c r="AI18" s="16">
        <v>34</v>
      </c>
      <c r="AJ18" s="14">
        <v>35</v>
      </c>
      <c r="AK18" s="15">
        <v>36</v>
      </c>
      <c r="AL18" s="15">
        <v>37</v>
      </c>
      <c r="AM18" s="15">
        <v>38</v>
      </c>
      <c r="AN18" s="16">
        <v>39</v>
      </c>
      <c r="AO18" s="14">
        <v>40</v>
      </c>
      <c r="AP18" s="15">
        <v>41</v>
      </c>
      <c r="AQ18" s="15">
        <v>42</v>
      </c>
      <c r="AR18" s="17">
        <v>43</v>
      </c>
      <c r="AS18" s="14">
        <v>44</v>
      </c>
      <c r="AT18" s="15">
        <v>45</v>
      </c>
      <c r="AU18" s="15">
        <v>46</v>
      </c>
      <c r="AV18" s="15">
        <v>47</v>
      </c>
      <c r="AW18" s="16">
        <v>48</v>
      </c>
      <c r="AX18" s="14">
        <v>49</v>
      </c>
      <c r="AY18" s="15">
        <v>50</v>
      </c>
      <c r="AZ18" s="15">
        <v>51</v>
      </c>
      <c r="BA18" s="16">
        <v>52</v>
      </c>
    </row>
    <row r="19" spans="1:53" s="33" customFormat="1" ht="20.100000000000001" customHeight="1" thickBot="1" x14ac:dyDescent="0.4">
      <c r="A19" s="18">
        <v>1</v>
      </c>
      <c r="B19" s="19" t="s">
        <v>36</v>
      </c>
      <c r="C19" s="20" t="s">
        <v>36</v>
      </c>
      <c r="D19" s="20" t="s">
        <v>36</v>
      </c>
      <c r="E19" s="21" t="s">
        <v>36</v>
      </c>
      <c r="F19" s="19" t="s">
        <v>36</v>
      </c>
      <c r="G19" s="20" t="s">
        <v>36</v>
      </c>
      <c r="H19" s="20" t="s">
        <v>36</v>
      </c>
      <c r="I19" s="21" t="s">
        <v>36</v>
      </c>
      <c r="J19" s="19" t="s">
        <v>36</v>
      </c>
      <c r="K19" s="20" t="s">
        <v>36</v>
      </c>
      <c r="L19" s="20" t="s">
        <v>36</v>
      </c>
      <c r="M19" s="21" t="s">
        <v>36</v>
      </c>
      <c r="N19" s="19" t="s">
        <v>36</v>
      </c>
      <c r="O19" s="20" t="s">
        <v>36</v>
      </c>
      <c r="P19" s="20" t="s">
        <v>36</v>
      </c>
      <c r="Q19" s="20" t="s">
        <v>37</v>
      </c>
      <c r="R19" s="21" t="s">
        <v>37</v>
      </c>
      <c r="S19" s="19" t="s">
        <v>38</v>
      </c>
      <c r="T19" s="20" t="s">
        <v>36</v>
      </c>
      <c r="U19" s="20" t="s">
        <v>36</v>
      </c>
      <c r="V19" s="20" t="s">
        <v>36</v>
      </c>
      <c r="W19" s="21" t="s">
        <v>36</v>
      </c>
      <c r="X19" s="19" t="s">
        <v>36</v>
      </c>
      <c r="Y19" s="20" t="s">
        <v>36</v>
      </c>
      <c r="Z19" s="20" t="s">
        <v>36</v>
      </c>
      <c r="AA19" s="21" t="s">
        <v>36</v>
      </c>
      <c r="AB19" s="19" t="s">
        <v>36</v>
      </c>
      <c r="AC19" s="198" t="s">
        <v>38</v>
      </c>
      <c r="AD19" s="198" t="s">
        <v>38</v>
      </c>
      <c r="AE19" s="199" t="s">
        <v>38</v>
      </c>
      <c r="AF19" s="19" t="s">
        <v>38</v>
      </c>
      <c r="AG19" s="20" t="s">
        <v>36</v>
      </c>
      <c r="AH19" s="20" t="s">
        <v>36</v>
      </c>
      <c r="AI19" s="21" t="s">
        <v>36</v>
      </c>
      <c r="AJ19" s="20" t="s">
        <v>36</v>
      </c>
      <c r="AK19" s="20" t="s">
        <v>36</v>
      </c>
      <c r="AL19" s="20" t="s">
        <v>36</v>
      </c>
      <c r="AM19" s="20" t="s">
        <v>36</v>
      </c>
      <c r="AN19" s="21" t="s">
        <v>36</v>
      </c>
      <c r="AO19" s="22" t="s">
        <v>36</v>
      </c>
      <c r="AP19" s="20" t="s">
        <v>37</v>
      </c>
      <c r="AQ19" s="20" t="s">
        <v>37</v>
      </c>
      <c r="AR19" s="21" t="s">
        <v>38</v>
      </c>
      <c r="AS19" s="19" t="s">
        <v>38</v>
      </c>
      <c r="AT19" s="20" t="s">
        <v>38</v>
      </c>
      <c r="AU19" s="20" t="s">
        <v>38</v>
      </c>
      <c r="AV19" s="20" t="s">
        <v>38</v>
      </c>
      <c r="AW19" s="21" t="s">
        <v>38</v>
      </c>
      <c r="AX19" s="22" t="s">
        <v>38</v>
      </c>
      <c r="AY19" s="20" t="s">
        <v>38</v>
      </c>
      <c r="AZ19" s="20" t="s">
        <v>38</v>
      </c>
      <c r="BA19" s="21" t="s">
        <v>38</v>
      </c>
    </row>
    <row r="20" spans="1:53" s="33" customFormat="1" ht="20.100000000000001" customHeight="1" thickBot="1" x14ac:dyDescent="0.4">
      <c r="A20" s="23">
        <v>2</v>
      </c>
      <c r="B20" s="19" t="s">
        <v>36</v>
      </c>
      <c r="C20" s="20" t="s">
        <v>36</v>
      </c>
      <c r="D20" s="20" t="s">
        <v>36</v>
      </c>
      <c r="E20" s="21" t="s">
        <v>36</v>
      </c>
      <c r="F20" s="19" t="s">
        <v>36</v>
      </c>
      <c r="G20" s="20" t="s">
        <v>36</v>
      </c>
      <c r="H20" s="20" t="s">
        <v>36</v>
      </c>
      <c r="I20" s="21" t="s">
        <v>36</v>
      </c>
      <c r="J20" s="19" t="s">
        <v>36</v>
      </c>
      <c r="K20" s="20" t="s">
        <v>36</v>
      </c>
      <c r="L20" s="20" t="s">
        <v>36</v>
      </c>
      <c r="M20" s="21" t="s">
        <v>36</v>
      </c>
      <c r="N20" s="19" t="s">
        <v>36</v>
      </c>
      <c r="O20" s="20" t="s">
        <v>36</v>
      </c>
      <c r="P20" s="20" t="s">
        <v>36</v>
      </c>
      <c r="Q20" s="20" t="s">
        <v>37</v>
      </c>
      <c r="R20" s="21" t="s">
        <v>37</v>
      </c>
      <c r="S20" s="19" t="s">
        <v>38</v>
      </c>
      <c r="T20" s="20" t="s">
        <v>36</v>
      </c>
      <c r="U20" s="20" t="s">
        <v>36</v>
      </c>
      <c r="V20" s="20" t="s">
        <v>36</v>
      </c>
      <c r="W20" s="21" t="s">
        <v>36</v>
      </c>
      <c r="X20" s="19" t="s">
        <v>36</v>
      </c>
      <c r="Y20" s="20" t="s">
        <v>36</v>
      </c>
      <c r="Z20" s="20" t="s">
        <v>36</v>
      </c>
      <c r="AA20" s="21" t="s">
        <v>36</v>
      </c>
      <c r="AB20" s="19" t="s">
        <v>36</v>
      </c>
      <c r="AC20" s="198" t="s">
        <v>38</v>
      </c>
      <c r="AD20" s="198" t="s">
        <v>38</v>
      </c>
      <c r="AE20" s="199" t="s">
        <v>38</v>
      </c>
      <c r="AF20" s="19" t="s">
        <v>38</v>
      </c>
      <c r="AG20" s="20" t="s">
        <v>36</v>
      </c>
      <c r="AH20" s="20" t="s">
        <v>36</v>
      </c>
      <c r="AI20" s="21" t="s">
        <v>36</v>
      </c>
      <c r="AJ20" s="20" t="s">
        <v>36</v>
      </c>
      <c r="AK20" s="20" t="s">
        <v>36</v>
      </c>
      <c r="AL20" s="20" t="s">
        <v>36</v>
      </c>
      <c r="AM20" s="20" t="s">
        <v>36</v>
      </c>
      <c r="AN20" s="21" t="s">
        <v>36</v>
      </c>
      <c r="AO20" s="22" t="s">
        <v>36</v>
      </c>
      <c r="AP20" s="20" t="s">
        <v>37</v>
      </c>
      <c r="AQ20" s="20" t="s">
        <v>37</v>
      </c>
      <c r="AR20" s="21" t="s">
        <v>38</v>
      </c>
      <c r="AS20" s="19" t="s">
        <v>38</v>
      </c>
      <c r="AT20" s="20" t="s">
        <v>38</v>
      </c>
      <c r="AU20" s="20" t="s">
        <v>38</v>
      </c>
      <c r="AV20" s="20" t="s">
        <v>38</v>
      </c>
      <c r="AW20" s="21" t="s">
        <v>38</v>
      </c>
      <c r="AX20" s="22" t="s">
        <v>38</v>
      </c>
      <c r="AY20" s="20" t="s">
        <v>38</v>
      </c>
      <c r="AZ20" s="20" t="s">
        <v>38</v>
      </c>
      <c r="BA20" s="21" t="s">
        <v>38</v>
      </c>
    </row>
    <row r="21" spans="1:53" s="33" customFormat="1" ht="20.100000000000001" customHeight="1" thickBot="1" x14ac:dyDescent="0.4">
      <c r="A21" s="23">
        <v>3</v>
      </c>
      <c r="B21" s="24" t="s">
        <v>36</v>
      </c>
      <c r="C21" s="25" t="s">
        <v>36</v>
      </c>
      <c r="D21" s="25" t="s">
        <v>36</v>
      </c>
      <c r="E21" s="26" t="s">
        <v>36</v>
      </c>
      <c r="F21" s="24" t="s">
        <v>36</v>
      </c>
      <c r="G21" s="25" t="s">
        <v>36</v>
      </c>
      <c r="H21" s="25" t="s">
        <v>36</v>
      </c>
      <c r="I21" s="26" t="s">
        <v>36</v>
      </c>
      <c r="J21" s="24" t="s">
        <v>36</v>
      </c>
      <c r="K21" s="25" t="s">
        <v>36</v>
      </c>
      <c r="L21" s="25" t="s">
        <v>36</v>
      </c>
      <c r="M21" s="26" t="s">
        <v>36</v>
      </c>
      <c r="N21" s="24" t="s">
        <v>36</v>
      </c>
      <c r="O21" s="25" t="s">
        <v>36</v>
      </c>
      <c r="P21" s="25" t="s">
        <v>36</v>
      </c>
      <c r="Q21" s="25" t="s">
        <v>37</v>
      </c>
      <c r="R21" s="26" t="s">
        <v>37</v>
      </c>
      <c r="S21" s="24" t="s">
        <v>38</v>
      </c>
      <c r="T21" s="25" t="s">
        <v>112</v>
      </c>
      <c r="U21" s="25" t="s">
        <v>36</v>
      </c>
      <c r="V21" s="25" t="s">
        <v>36</v>
      </c>
      <c r="W21" s="26" t="s">
        <v>36</v>
      </c>
      <c r="X21" s="24" t="s">
        <v>36</v>
      </c>
      <c r="Y21" s="25" t="s">
        <v>36</v>
      </c>
      <c r="Z21" s="25" t="s">
        <v>36</v>
      </c>
      <c r="AA21" s="27" t="s">
        <v>36</v>
      </c>
      <c r="AB21" s="24" t="s">
        <v>36</v>
      </c>
      <c r="AC21" s="25" t="s">
        <v>36</v>
      </c>
      <c r="AD21" s="25" t="s">
        <v>36</v>
      </c>
      <c r="AE21" s="27" t="s">
        <v>36</v>
      </c>
      <c r="AF21" s="24" t="s">
        <v>36</v>
      </c>
      <c r="AG21" s="25" t="s">
        <v>37</v>
      </c>
      <c r="AH21" s="25" t="s">
        <v>37</v>
      </c>
      <c r="AI21" s="200" t="s">
        <v>38</v>
      </c>
      <c r="AJ21" s="132" t="s">
        <v>1</v>
      </c>
      <c r="AK21" s="25" t="s">
        <v>1</v>
      </c>
      <c r="AL21" s="25" t="s">
        <v>1</v>
      </c>
      <c r="AM21" s="25" t="s">
        <v>1</v>
      </c>
      <c r="AN21" s="26" t="s">
        <v>39</v>
      </c>
      <c r="AO21" s="24" t="s">
        <v>39</v>
      </c>
      <c r="AP21" s="25" t="s">
        <v>40</v>
      </c>
      <c r="AQ21" s="25" t="s">
        <v>40</v>
      </c>
      <c r="AR21" s="26"/>
      <c r="AS21" s="24"/>
      <c r="AT21" s="25"/>
      <c r="AU21" s="25"/>
      <c r="AV21" s="25"/>
      <c r="AW21" s="26"/>
      <c r="AX21" s="132"/>
      <c r="AY21" s="25"/>
      <c r="AZ21" s="25"/>
      <c r="BA21" s="26"/>
    </row>
    <row r="22" spans="1:53" ht="19.5" customHeight="1" x14ac:dyDescent="0.35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30"/>
      <c r="AG22" s="30"/>
      <c r="AH22" s="30"/>
      <c r="AI22" s="30"/>
      <c r="AJ22" s="29"/>
      <c r="AK22" s="29"/>
      <c r="AL22" s="29"/>
      <c r="AM22" s="29"/>
      <c r="AN22" s="29"/>
      <c r="AO22" s="29"/>
      <c r="AP22" s="29"/>
      <c r="AQ22" s="29"/>
      <c r="AR22" s="29"/>
      <c r="AS22" s="31"/>
      <c r="AT22" s="32"/>
      <c r="AU22" s="32"/>
      <c r="AV22" s="32"/>
      <c r="AW22" s="32"/>
      <c r="AX22" s="32"/>
      <c r="AY22" s="32"/>
      <c r="AZ22" s="32"/>
      <c r="BA22" s="32"/>
    </row>
    <row r="23" spans="1:53" ht="19.5" customHeight="1" x14ac:dyDescent="0.3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30"/>
      <c r="AG23" s="30"/>
      <c r="AH23" s="30"/>
      <c r="AI23" s="30"/>
      <c r="AJ23" s="29"/>
      <c r="AK23" s="29"/>
      <c r="AL23" s="29"/>
      <c r="AM23" s="29"/>
      <c r="AN23" s="29"/>
      <c r="AO23" s="29"/>
      <c r="AP23" s="29"/>
      <c r="AQ23" s="29"/>
      <c r="AR23" s="29"/>
      <c r="AS23" s="31"/>
      <c r="AT23" s="32"/>
      <c r="AU23" s="32"/>
      <c r="AV23" s="32"/>
      <c r="AW23" s="32"/>
      <c r="AX23" s="32"/>
      <c r="AY23" s="32"/>
      <c r="AZ23" s="32"/>
      <c r="BA23" s="32"/>
    </row>
    <row r="24" spans="1:53" ht="20.100000000000001" customHeight="1" x14ac:dyDescent="0.3">
      <c r="Z24" s="3" t="s">
        <v>41</v>
      </c>
    </row>
    <row r="25" spans="1:53" ht="21" customHeight="1" x14ac:dyDescent="0.35">
      <c r="A25" s="536" t="s">
        <v>140</v>
      </c>
      <c r="B25" s="536"/>
      <c r="C25" s="536"/>
      <c r="D25" s="536"/>
      <c r="E25" s="536"/>
      <c r="F25" s="536"/>
      <c r="G25" s="536"/>
      <c r="H25" s="536"/>
      <c r="I25" s="536"/>
      <c r="J25" s="516"/>
      <c r="K25" s="516"/>
      <c r="L25" s="516"/>
      <c r="M25" s="516"/>
      <c r="N25" s="516"/>
      <c r="O25" s="516"/>
      <c r="P25" s="516"/>
      <c r="Q25" s="516"/>
      <c r="R25" s="516"/>
      <c r="S25" s="516"/>
      <c r="T25" s="516"/>
      <c r="U25" s="516"/>
      <c r="V25" s="516"/>
      <c r="W25" s="516"/>
      <c r="X25" s="516"/>
      <c r="Y25" s="516"/>
      <c r="Z25" s="516"/>
      <c r="AA25" s="516"/>
      <c r="AB25" s="516"/>
      <c r="AC25" s="516"/>
      <c r="AD25" s="516"/>
      <c r="AE25" s="516"/>
      <c r="AF25" s="516"/>
      <c r="AG25" s="516"/>
      <c r="AH25" s="516"/>
      <c r="AI25" s="516"/>
      <c r="AJ25" s="516"/>
      <c r="AK25" s="516"/>
      <c r="AL25" s="516"/>
      <c r="AM25" s="516"/>
      <c r="AN25" s="516"/>
      <c r="AO25" s="516"/>
      <c r="AP25" s="516"/>
      <c r="AQ25" s="516"/>
      <c r="AR25" s="516"/>
      <c r="AS25" s="516"/>
      <c r="AT25" s="516"/>
      <c r="AU25" s="516"/>
      <c r="AV25" s="33"/>
      <c r="AW25" s="33"/>
      <c r="AX25" s="33"/>
      <c r="AY25" s="33"/>
      <c r="AZ25" s="33"/>
    </row>
    <row r="26" spans="1:53" x14ac:dyDescent="0.3">
      <c r="AV26" s="33"/>
      <c r="AW26" s="33"/>
      <c r="AX26" s="33"/>
      <c r="AY26" s="33"/>
      <c r="AZ26" s="33"/>
    </row>
    <row r="27" spans="1:53" ht="21.75" customHeight="1" x14ac:dyDescent="0.4">
      <c r="A27" s="34" t="s">
        <v>42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540" t="s">
        <v>43</v>
      </c>
      <c r="AB27" s="540"/>
      <c r="AC27" s="540"/>
      <c r="AD27" s="540"/>
      <c r="AE27" s="540"/>
      <c r="AF27" s="540"/>
      <c r="AG27" s="540"/>
      <c r="AH27" s="540"/>
      <c r="AI27" s="540"/>
      <c r="AJ27" s="540"/>
      <c r="AK27" s="540"/>
      <c r="AL27" s="540"/>
      <c r="AM27" s="540"/>
      <c r="AN27" s="34"/>
      <c r="AO27" s="540" t="s">
        <v>135</v>
      </c>
      <c r="AP27" s="540"/>
      <c r="AQ27" s="540"/>
      <c r="AR27" s="540"/>
      <c r="AS27" s="540"/>
      <c r="AT27" s="540"/>
      <c r="AU27" s="540"/>
      <c r="AV27" s="540"/>
      <c r="AW27" s="540"/>
      <c r="AX27" s="540"/>
      <c r="AY27" s="540"/>
      <c r="AZ27" s="540"/>
      <c r="BA27" s="540"/>
    </row>
    <row r="28" spans="1:53" ht="11.25" customHeight="1" x14ac:dyDescent="0.3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7"/>
    </row>
    <row r="29" spans="1:53" ht="22.5" customHeight="1" x14ac:dyDescent="0.3">
      <c r="A29" s="553" t="s">
        <v>23</v>
      </c>
      <c r="B29" s="522"/>
      <c r="C29" s="554" t="s">
        <v>44</v>
      </c>
      <c r="D29" s="521"/>
      <c r="E29" s="521"/>
      <c r="F29" s="522"/>
      <c r="G29" s="555" t="s">
        <v>45</v>
      </c>
      <c r="H29" s="556"/>
      <c r="I29" s="557"/>
      <c r="J29" s="512" t="s">
        <v>46</v>
      </c>
      <c r="K29" s="521"/>
      <c r="L29" s="521"/>
      <c r="M29" s="522"/>
      <c r="N29" s="503" t="s">
        <v>136</v>
      </c>
      <c r="O29" s="504"/>
      <c r="P29" s="505"/>
      <c r="Q29" s="512" t="s">
        <v>114</v>
      </c>
      <c r="R29" s="513"/>
      <c r="S29" s="514"/>
      <c r="T29" s="512" t="s">
        <v>47</v>
      </c>
      <c r="U29" s="521"/>
      <c r="V29" s="522"/>
      <c r="W29" s="512" t="s">
        <v>48</v>
      </c>
      <c r="X29" s="521"/>
      <c r="Y29" s="522"/>
      <c r="Z29" s="32"/>
      <c r="AA29" s="501" t="s">
        <v>49</v>
      </c>
      <c r="AB29" s="501"/>
      <c r="AC29" s="501"/>
      <c r="AD29" s="501"/>
      <c r="AE29" s="501"/>
      <c r="AF29" s="501"/>
      <c r="AG29" s="501"/>
      <c r="AH29" s="502" t="s">
        <v>50</v>
      </c>
      <c r="AI29" s="502"/>
      <c r="AJ29" s="502"/>
      <c r="AK29" s="534" t="s">
        <v>51</v>
      </c>
      <c r="AL29" s="534"/>
      <c r="AM29" s="534"/>
      <c r="AN29" s="38"/>
      <c r="AO29" s="534" t="s">
        <v>133</v>
      </c>
      <c r="AP29" s="535"/>
      <c r="AQ29" s="535"/>
      <c r="AR29" s="535"/>
      <c r="AS29" s="503" t="s">
        <v>137</v>
      </c>
      <c r="AT29" s="504"/>
      <c r="AU29" s="504"/>
      <c r="AV29" s="504"/>
      <c r="AW29" s="505"/>
      <c r="AX29" s="502" t="s">
        <v>50</v>
      </c>
      <c r="AY29" s="502"/>
      <c r="AZ29" s="502"/>
      <c r="BA29" s="533"/>
    </row>
    <row r="30" spans="1:53" ht="15.75" customHeight="1" x14ac:dyDescent="0.3">
      <c r="A30" s="523"/>
      <c r="B30" s="525"/>
      <c r="C30" s="523"/>
      <c r="D30" s="524"/>
      <c r="E30" s="524"/>
      <c r="F30" s="525"/>
      <c r="G30" s="558"/>
      <c r="H30" s="559"/>
      <c r="I30" s="560"/>
      <c r="J30" s="523"/>
      <c r="K30" s="524"/>
      <c r="L30" s="524"/>
      <c r="M30" s="525"/>
      <c r="N30" s="506"/>
      <c r="O30" s="507"/>
      <c r="P30" s="508"/>
      <c r="Q30" s="515"/>
      <c r="R30" s="516"/>
      <c r="S30" s="517"/>
      <c r="T30" s="523"/>
      <c r="U30" s="524"/>
      <c r="V30" s="525"/>
      <c r="W30" s="523"/>
      <c r="X30" s="524"/>
      <c r="Y30" s="525"/>
      <c r="Z30" s="32"/>
      <c r="AA30" s="501"/>
      <c r="AB30" s="501"/>
      <c r="AC30" s="501"/>
      <c r="AD30" s="501"/>
      <c r="AE30" s="501"/>
      <c r="AF30" s="501"/>
      <c r="AG30" s="501"/>
      <c r="AH30" s="502"/>
      <c r="AI30" s="502"/>
      <c r="AJ30" s="502"/>
      <c r="AK30" s="534"/>
      <c r="AL30" s="534"/>
      <c r="AM30" s="534"/>
      <c r="AN30" s="38"/>
      <c r="AO30" s="535"/>
      <c r="AP30" s="535"/>
      <c r="AQ30" s="535"/>
      <c r="AR30" s="535"/>
      <c r="AS30" s="506"/>
      <c r="AT30" s="507"/>
      <c r="AU30" s="507"/>
      <c r="AV30" s="507"/>
      <c r="AW30" s="508"/>
      <c r="AX30" s="502"/>
      <c r="AY30" s="502"/>
      <c r="AZ30" s="502"/>
      <c r="BA30" s="533"/>
    </row>
    <row r="31" spans="1:53" ht="42" customHeight="1" x14ac:dyDescent="0.3">
      <c r="A31" s="526"/>
      <c r="B31" s="528"/>
      <c r="C31" s="526"/>
      <c r="D31" s="527"/>
      <c r="E31" s="527"/>
      <c r="F31" s="528"/>
      <c r="G31" s="561"/>
      <c r="H31" s="562"/>
      <c r="I31" s="563"/>
      <c r="J31" s="526"/>
      <c r="K31" s="527"/>
      <c r="L31" s="527"/>
      <c r="M31" s="528"/>
      <c r="N31" s="509"/>
      <c r="O31" s="510"/>
      <c r="P31" s="511"/>
      <c r="Q31" s="518"/>
      <c r="R31" s="519"/>
      <c r="S31" s="520"/>
      <c r="T31" s="526"/>
      <c r="U31" s="527"/>
      <c r="V31" s="528"/>
      <c r="W31" s="526"/>
      <c r="X31" s="527"/>
      <c r="Y31" s="528"/>
      <c r="Z31" s="32"/>
      <c r="AA31" s="501"/>
      <c r="AB31" s="501"/>
      <c r="AC31" s="501"/>
      <c r="AD31" s="501"/>
      <c r="AE31" s="501"/>
      <c r="AF31" s="501"/>
      <c r="AG31" s="501"/>
      <c r="AH31" s="502"/>
      <c r="AI31" s="502"/>
      <c r="AJ31" s="502"/>
      <c r="AK31" s="534"/>
      <c r="AL31" s="534"/>
      <c r="AM31" s="534"/>
      <c r="AN31" s="38"/>
      <c r="AO31" s="535"/>
      <c r="AP31" s="535"/>
      <c r="AQ31" s="535"/>
      <c r="AR31" s="535"/>
      <c r="AS31" s="506"/>
      <c r="AT31" s="507"/>
      <c r="AU31" s="507"/>
      <c r="AV31" s="507"/>
      <c r="AW31" s="508"/>
      <c r="AX31" s="502"/>
      <c r="AY31" s="502"/>
      <c r="AZ31" s="502"/>
      <c r="BA31" s="533"/>
    </row>
    <row r="32" spans="1:53" ht="26.25" customHeight="1" x14ac:dyDescent="0.4">
      <c r="A32" s="496">
        <v>1</v>
      </c>
      <c r="B32" s="497"/>
      <c r="C32" s="498">
        <v>33</v>
      </c>
      <c r="D32" s="499"/>
      <c r="E32" s="499"/>
      <c r="F32" s="500"/>
      <c r="G32" s="498">
        <v>4</v>
      </c>
      <c r="H32" s="499"/>
      <c r="I32" s="500"/>
      <c r="J32" s="498"/>
      <c r="K32" s="499"/>
      <c r="L32" s="499"/>
      <c r="M32" s="500"/>
      <c r="N32" s="498"/>
      <c r="O32" s="499"/>
      <c r="P32" s="500"/>
      <c r="Q32" s="572"/>
      <c r="R32" s="565"/>
      <c r="S32" s="566"/>
      <c r="T32" s="498">
        <v>15</v>
      </c>
      <c r="U32" s="569"/>
      <c r="V32" s="573"/>
      <c r="W32" s="498">
        <f>C32+G32+J32+N32+Q32+T32</f>
        <v>52</v>
      </c>
      <c r="X32" s="569"/>
      <c r="Y32" s="570"/>
      <c r="Z32" s="32"/>
      <c r="AA32" s="543"/>
      <c r="AB32" s="543"/>
      <c r="AC32" s="543"/>
      <c r="AD32" s="543"/>
      <c r="AE32" s="543"/>
      <c r="AF32" s="543"/>
      <c r="AG32" s="543"/>
      <c r="AH32" s="544"/>
      <c r="AI32" s="544"/>
      <c r="AJ32" s="544"/>
      <c r="AK32" s="544"/>
      <c r="AL32" s="544"/>
      <c r="AM32" s="544"/>
      <c r="AN32" s="38"/>
      <c r="AO32" s="535"/>
      <c r="AP32" s="535"/>
      <c r="AQ32" s="535"/>
      <c r="AR32" s="535"/>
      <c r="AS32" s="509"/>
      <c r="AT32" s="510"/>
      <c r="AU32" s="510"/>
      <c r="AV32" s="510"/>
      <c r="AW32" s="511"/>
      <c r="AX32" s="502"/>
      <c r="AY32" s="502"/>
      <c r="AZ32" s="502"/>
      <c r="BA32" s="533"/>
    </row>
    <row r="33" spans="1:53" ht="27" customHeight="1" x14ac:dyDescent="0.4">
      <c r="A33" s="545">
        <v>2</v>
      </c>
      <c r="B33" s="546"/>
      <c r="C33" s="498">
        <v>33</v>
      </c>
      <c r="D33" s="499"/>
      <c r="E33" s="499"/>
      <c r="F33" s="500"/>
      <c r="G33" s="547">
        <v>4</v>
      </c>
      <c r="H33" s="548"/>
      <c r="I33" s="549"/>
      <c r="J33" s="547"/>
      <c r="K33" s="548"/>
      <c r="L33" s="548"/>
      <c r="M33" s="549"/>
      <c r="N33" s="547"/>
      <c r="O33" s="548"/>
      <c r="P33" s="549"/>
      <c r="Q33" s="564"/>
      <c r="R33" s="565"/>
      <c r="S33" s="566"/>
      <c r="T33" s="547">
        <v>15</v>
      </c>
      <c r="U33" s="567"/>
      <c r="V33" s="568"/>
      <c r="W33" s="498">
        <f>C33+G33+J33+N33+Q33+T33</f>
        <v>52</v>
      </c>
      <c r="X33" s="569"/>
      <c r="Y33" s="570"/>
      <c r="Z33" s="32"/>
      <c r="AA33" s="571" t="s">
        <v>52</v>
      </c>
      <c r="AB33" s="571"/>
      <c r="AC33" s="571"/>
      <c r="AD33" s="571"/>
      <c r="AE33" s="571"/>
      <c r="AF33" s="571"/>
      <c r="AG33" s="571"/>
      <c r="AH33" s="544">
        <v>6</v>
      </c>
      <c r="AI33" s="544"/>
      <c r="AJ33" s="544"/>
      <c r="AK33" s="544">
        <v>4</v>
      </c>
      <c r="AL33" s="544"/>
      <c r="AM33" s="544"/>
      <c r="AN33" s="38"/>
      <c r="AO33" s="578">
        <v>1</v>
      </c>
      <c r="AP33" s="579"/>
      <c r="AQ33" s="579"/>
      <c r="AR33" s="580"/>
      <c r="AS33" s="587" t="s">
        <v>115</v>
      </c>
      <c r="AT33" s="587"/>
      <c r="AU33" s="587"/>
      <c r="AV33" s="587"/>
      <c r="AW33" s="587"/>
      <c r="AX33" s="587">
        <v>6</v>
      </c>
      <c r="AY33" s="587"/>
      <c r="AZ33" s="587"/>
      <c r="BA33" s="587"/>
    </row>
    <row r="34" spans="1:53" ht="21.75" customHeight="1" x14ac:dyDescent="0.4">
      <c r="A34" s="545">
        <v>3</v>
      </c>
      <c r="B34" s="546"/>
      <c r="C34" s="498">
        <v>28</v>
      </c>
      <c r="D34" s="499"/>
      <c r="E34" s="499"/>
      <c r="F34" s="500"/>
      <c r="G34" s="547">
        <v>4</v>
      </c>
      <c r="H34" s="548"/>
      <c r="I34" s="549"/>
      <c r="J34" s="547">
        <v>4</v>
      </c>
      <c r="K34" s="548"/>
      <c r="L34" s="548"/>
      <c r="M34" s="549"/>
      <c r="N34" s="547">
        <v>2</v>
      </c>
      <c r="O34" s="548"/>
      <c r="P34" s="549"/>
      <c r="Q34" s="564">
        <v>2</v>
      </c>
      <c r="R34" s="565"/>
      <c r="S34" s="566"/>
      <c r="T34" s="547">
        <v>2</v>
      </c>
      <c r="U34" s="567"/>
      <c r="V34" s="568"/>
      <c r="W34" s="498">
        <f>C34+G34+J34+N34+Q34+T34</f>
        <v>42</v>
      </c>
      <c r="X34" s="569"/>
      <c r="Y34" s="570"/>
      <c r="Z34" s="32"/>
      <c r="AA34" s="571"/>
      <c r="AB34" s="571"/>
      <c r="AC34" s="571"/>
      <c r="AD34" s="571"/>
      <c r="AE34" s="571"/>
      <c r="AF34" s="571"/>
      <c r="AG34" s="571"/>
      <c r="AH34" s="544"/>
      <c r="AI34" s="544"/>
      <c r="AJ34" s="544"/>
      <c r="AK34" s="544"/>
      <c r="AL34" s="544"/>
      <c r="AM34" s="544"/>
      <c r="AN34" s="38"/>
      <c r="AO34" s="581"/>
      <c r="AP34" s="582"/>
      <c r="AQ34" s="582"/>
      <c r="AR34" s="583"/>
      <c r="AS34" s="587"/>
      <c r="AT34" s="587"/>
      <c r="AU34" s="587"/>
      <c r="AV34" s="587"/>
      <c r="AW34" s="587"/>
      <c r="AX34" s="587"/>
      <c r="AY34" s="587"/>
      <c r="AZ34" s="587"/>
      <c r="BA34" s="587"/>
    </row>
    <row r="35" spans="1:53" ht="25.5" customHeight="1" x14ac:dyDescent="0.4">
      <c r="A35" s="545"/>
      <c r="B35" s="546"/>
      <c r="C35" s="498"/>
      <c r="D35" s="499"/>
      <c r="E35" s="499"/>
      <c r="F35" s="500"/>
      <c r="G35" s="547"/>
      <c r="H35" s="548"/>
      <c r="I35" s="549"/>
      <c r="J35" s="547"/>
      <c r="K35" s="548"/>
      <c r="L35" s="548"/>
      <c r="M35" s="549"/>
      <c r="N35" s="547"/>
      <c r="O35" s="548"/>
      <c r="P35" s="549"/>
      <c r="Q35" s="564"/>
      <c r="R35" s="565"/>
      <c r="S35" s="566"/>
      <c r="T35" s="547"/>
      <c r="U35" s="567"/>
      <c r="V35" s="568"/>
      <c r="W35" s="498"/>
      <c r="X35" s="569"/>
      <c r="Y35" s="570"/>
      <c r="Z35" s="32"/>
      <c r="AA35" s="543"/>
      <c r="AB35" s="543"/>
      <c r="AC35" s="543"/>
      <c r="AD35" s="543"/>
      <c r="AE35" s="543"/>
      <c r="AF35" s="543"/>
      <c r="AG35" s="543"/>
      <c r="AH35" s="544"/>
      <c r="AI35" s="544"/>
      <c r="AJ35" s="544"/>
      <c r="AK35" s="544"/>
      <c r="AL35" s="544"/>
      <c r="AM35" s="544"/>
      <c r="AN35" s="39"/>
      <c r="AO35" s="581"/>
      <c r="AP35" s="582"/>
      <c r="AQ35" s="582"/>
      <c r="AR35" s="583"/>
      <c r="AS35" s="587"/>
      <c r="AT35" s="587"/>
      <c r="AU35" s="587"/>
      <c r="AV35" s="587"/>
      <c r="AW35" s="587"/>
      <c r="AX35" s="587"/>
      <c r="AY35" s="587"/>
      <c r="AZ35" s="587"/>
      <c r="BA35" s="587"/>
    </row>
    <row r="36" spans="1:53" ht="34.5" customHeight="1" x14ac:dyDescent="0.3">
      <c r="A36" s="574" t="s">
        <v>3</v>
      </c>
      <c r="B36" s="549"/>
      <c r="C36" s="498">
        <f>SUM(C32:F35)</f>
        <v>94</v>
      </c>
      <c r="D36" s="499"/>
      <c r="E36" s="499"/>
      <c r="F36" s="500"/>
      <c r="G36" s="547">
        <f>SUM(G32:I35)</f>
        <v>12</v>
      </c>
      <c r="H36" s="548"/>
      <c r="I36" s="549"/>
      <c r="J36" s="575">
        <f>SUM(J32:M35)</f>
        <v>4</v>
      </c>
      <c r="K36" s="576"/>
      <c r="L36" s="576"/>
      <c r="M36" s="577"/>
      <c r="N36" s="575">
        <f>SUM(N32:P35)</f>
        <v>2</v>
      </c>
      <c r="O36" s="576"/>
      <c r="P36" s="577"/>
      <c r="Q36" s="564">
        <f>SUM(Q32:S35)</f>
        <v>2</v>
      </c>
      <c r="R36" s="565"/>
      <c r="S36" s="566"/>
      <c r="T36" s="547">
        <f>SUM(T32:V35)</f>
        <v>32</v>
      </c>
      <c r="U36" s="567"/>
      <c r="V36" s="568"/>
      <c r="W36" s="547">
        <f>SUM(W32:Y35)</f>
        <v>146</v>
      </c>
      <c r="X36" s="567"/>
      <c r="Y36" s="568"/>
      <c r="Z36" s="32"/>
      <c r="AA36" s="543"/>
      <c r="AB36" s="543"/>
      <c r="AC36" s="543"/>
      <c r="AD36" s="543"/>
      <c r="AE36" s="543"/>
      <c r="AF36" s="543"/>
      <c r="AG36" s="543"/>
      <c r="AH36" s="544"/>
      <c r="AI36" s="544"/>
      <c r="AJ36" s="544"/>
      <c r="AK36" s="544"/>
      <c r="AL36" s="544"/>
      <c r="AM36" s="544"/>
      <c r="AN36" s="40"/>
      <c r="AO36" s="584"/>
      <c r="AP36" s="585"/>
      <c r="AQ36" s="585"/>
      <c r="AR36" s="586"/>
      <c r="AS36" s="587"/>
      <c r="AT36" s="587"/>
      <c r="AU36" s="587"/>
      <c r="AV36" s="587"/>
      <c r="AW36" s="587"/>
      <c r="AX36" s="587"/>
      <c r="AY36" s="587"/>
      <c r="AZ36" s="587"/>
      <c r="BA36" s="587"/>
    </row>
  </sheetData>
  <mergeCells count="101">
    <mergeCell ref="AO33:AR36"/>
    <mergeCell ref="AS33:AW36"/>
    <mergeCell ref="AX33:BA36"/>
    <mergeCell ref="AA35:AG36"/>
    <mergeCell ref="AH35:AJ36"/>
    <mergeCell ref="AK35:AM36"/>
    <mergeCell ref="AH33:AJ34"/>
    <mergeCell ref="AK33:AM34"/>
    <mergeCell ref="N34:P34"/>
    <mergeCell ref="Q34:S34"/>
    <mergeCell ref="T34:V34"/>
    <mergeCell ref="W34:Y34"/>
    <mergeCell ref="A35:B35"/>
    <mergeCell ref="C35:F35"/>
    <mergeCell ref="G35:I35"/>
    <mergeCell ref="J35:M35"/>
    <mergeCell ref="N35:P35"/>
    <mergeCell ref="Q35:S35"/>
    <mergeCell ref="T35:V35"/>
    <mergeCell ref="W35:Y35"/>
    <mergeCell ref="A36:B36"/>
    <mergeCell ref="C36:F36"/>
    <mergeCell ref="G36:I36"/>
    <mergeCell ref="J36:M36"/>
    <mergeCell ref="N36:P36"/>
    <mergeCell ref="Q36:S36"/>
    <mergeCell ref="T36:V36"/>
    <mergeCell ref="W36:Y36"/>
    <mergeCell ref="A34:B34"/>
    <mergeCell ref="C34:F34"/>
    <mergeCell ref="G34:I34"/>
    <mergeCell ref="J34:M34"/>
    <mergeCell ref="AO17:AR17"/>
    <mergeCell ref="AS17:AW17"/>
    <mergeCell ref="A29:B31"/>
    <mergeCell ref="C29:F31"/>
    <mergeCell ref="G29:I31"/>
    <mergeCell ref="J29:M31"/>
    <mergeCell ref="AK32:AM32"/>
    <mergeCell ref="A33:B33"/>
    <mergeCell ref="C33:F33"/>
    <mergeCell ref="G33:I33"/>
    <mergeCell ref="J33:M33"/>
    <mergeCell ref="N33:P33"/>
    <mergeCell ref="Q33:S33"/>
    <mergeCell ref="T33:V33"/>
    <mergeCell ref="W33:Y33"/>
    <mergeCell ref="AA33:AG34"/>
    <mergeCell ref="N32:P32"/>
    <mergeCell ref="Q32:S32"/>
    <mergeCell ref="T32:V32"/>
    <mergeCell ref="W32:Y32"/>
    <mergeCell ref="AS29:AW32"/>
    <mergeCell ref="AX29:BA32"/>
    <mergeCell ref="AK29:AM31"/>
    <mergeCell ref="AO29:AR32"/>
    <mergeCell ref="AX17:BA17"/>
    <mergeCell ref="A25:AU25"/>
    <mergeCell ref="AB17:AE17"/>
    <mergeCell ref="AF17:AI17"/>
    <mergeCell ref="AA27:AM27"/>
    <mergeCell ref="AO27:BA27"/>
    <mergeCell ref="AJ17:AN17"/>
    <mergeCell ref="A17:A18"/>
    <mergeCell ref="B17:E17"/>
    <mergeCell ref="F17:I17"/>
    <mergeCell ref="AA32:AG32"/>
    <mergeCell ref="AH32:AJ32"/>
    <mergeCell ref="A1:O1"/>
    <mergeCell ref="A2:O2"/>
    <mergeCell ref="P1:AM1"/>
    <mergeCell ref="P3:AM3"/>
    <mergeCell ref="A32:B32"/>
    <mergeCell ref="C32:F32"/>
    <mergeCell ref="G32:I32"/>
    <mergeCell ref="J32:M32"/>
    <mergeCell ref="AA29:AG31"/>
    <mergeCell ref="AH29:AJ31"/>
    <mergeCell ref="N29:P31"/>
    <mergeCell ref="Q29:S31"/>
    <mergeCell ref="T29:V31"/>
    <mergeCell ref="W29:Y31"/>
    <mergeCell ref="J17:M17"/>
    <mergeCell ref="N17:R17"/>
    <mergeCell ref="S17:W17"/>
    <mergeCell ref="X17:AA17"/>
    <mergeCell ref="P8:AL8"/>
    <mergeCell ref="AN8:BA10"/>
    <mergeCell ref="P9:AL9"/>
    <mergeCell ref="P10:AM10"/>
    <mergeCell ref="P11:AM11"/>
    <mergeCell ref="A15:BA15"/>
    <mergeCell ref="AN3:BA4"/>
    <mergeCell ref="P5:AM5"/>
    <mergeCell ref="A6:O6"/>
    <mergeCell ref="AO6:BA6"/>
    <mergeCell ref="A7:O7"/>
    <mergeCell ref="P7:AL7"/>
    <mergeCell ref="AN7:BA7"/>
    <mergeCell ref="A3:O3"/>
    <mergeCell ref="A4:O4"/>
  </mergeCells>
  <phoneticPr fontId="5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8"/>
  <sheetViews>
    <sheetView tabSelected="1" view="pageBreakPreview" topLeftCell="A138" zoomScale="75" zoomScaleNormal="85" zoomScaleSheetLayoutView="75" workbookViewId="0">
      <selection activeCell="M154" sqref="M154"/>
    </sheetView>
  </sheetViews>
  <sheetFormatPr defaultColWidth="9.109375" defaultRowHeight="15.6" x14ac:dyDescent="0.3"/>
  <cols>
    <col min="1" max="1" width="9.88671875" style="143" customWidth="1"/>
    <col min="2" max="2" width="43.33203125" style="93" customWidth="1"/>
    <col min="3" max="3" width="6.6640625" style="144" customWidth="1"/>
    <col min="4" max="4" width="12" style="145" customWidth="1"/>
    <col min="5" max="5" width="7.33203125" style="145" customWidth="1"/>
    <col min="6" max="6" width="7.109375" style="144" customWidth="1"/>
    <col min="7" max="7" width="7.6640625" style="144" customWidth="1"/>
    <col min="8" max="8" width="9.88671875" style="144" customWidth="1"/>
    <col min="9" max="9" width="8.6640625" style="93" customWidth="1"/>
    <col min="10" max="10" width="8" style="93" customWidth="1"/>
    <col min="11" max="11" width="5.88671875" style="93" customWidth="1"/>
    <col min="12" max="12" width="7.88671875" style="93" customWidth="1"/>
    <col min="13" max="13" width="8.88671875" style="93" customWidth="1"/>
    <col min="14" max="14" width="7.33203125" style="93" customWidth="1"/>
    <col min="15" max="15" width="9" style="93" customWidth="1"/>
    <col min="16" max="16" width="8.33203125" style="93" customWidth="1"/>
    <col min="17" max="17" width="7" style="93" customWidth="1"/>
    <col min="18" max="18" width="6.6640625" style="93" customWidth="1"/>
    <col min="19" max="19" width="9" style="93" customWidth="1"/>
    <col min="20" max="16384" width="9.109375" style="93"/>
  </cols>
  <sheetData>
    <row r="1" spans="1:19" s="41" customFormat="1" ht="18.75" customHeight="1" thickBot="1" x14ac:dyDescent="0.35">
      <c r="A1" s="673" t="s">
        <v>116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4"/>
      <c r="Q1" s="674"/>
      <c r="R1" s="674"/>
      <c r="S1" s="675"/>
    </row>
    <row r="2" spans="1:19" s="41" customFormat="1" x14ac:dyDescent="0.3">
      <c r="A2" s="688" t="s">
        <v>53</v>
      </c>
      <c r="B2" s="691" t="s">
        <v>54</v>
      </c>
      <c r="C2" s="694" t="s">
        <v>55</v>
      </c>
      <c r="D2" s="695"/>
      <c r="E2" s="695"/>
      <c r="F2" s="696"/>
      <c r="G2" s="697" t="s">
        <v>56</v>
      </c>
      <c r="H2" s="648" t="s">
        <v>57</v>
      </c>
      <c r="I2" s="649"/>
      <c r="J2" s="649"/>
      <c r="K2" s="649"/>
      <c r="L2" s="649"/>
      <c r="M2" s="650"/>
      <c r="N2" s="682" t="s">
        <v>100</v>
      </c>
      <c r="O2" s="683"/>
      <c r="P2" s="683"/>
      <c r="Q2" s="683"/>
      <c r="R2" s="683"/>
      <c r="S2" s="684"/>
    </row>
    <row r="3" spans="1:19" s="41" customFormat="1" ht="16.2" thickBot="1" x14ac:dyDescent="0.35">
      <c r="A3" s="689"/>
      <c r="B3" s="692"/>
      <c r="C3" s="643" t="s">
        <v>58</v>
      </c>
      <c r="D3" s="663" t="s">
        <v>59</v>
      </c>
      <c r="E3" s="665" t="s">
        <v>60</v>
      </c>
      <c r="F3" s="666"/>
      <c r="G3" s="698"/>
      <c r="H3" s="640" t="s">
        <v>0</v>
      </c>
      <c r="I3" s="645" t="s">
        <v>61</v>
      </c>
      <c r="J3" s="646"/>
      <c r="K3" s="646"/>
      <c r="L3" s="647"/>
      <c r="M3" s="676" t="s">
        <v>62</v>
      </c>
      <c r="N3" s="685"/>
      <c r="O3" s="686"/>
      <c r="P3" s="686"/>
      <c r="Q3" s="686"/>
      <c r="R3" s="686"/>
      <c r="S3" s="687"/>
    </row>
    <row r="4" spans="1:19" s="41" customFormat="1" ht="16.2" thickBot="1" x14ac:dyDescent="0.35">
      <c r="A4" s="689"/>
      <c r="B4" s="692"/>
      <c r="C4" s="643"/>
      <c r="D4" s="663"/>
      <c r="E4" s="663" t="s">
        <v>63</v>
      </c>
      <c r="F4" s="680" t="s">
        <v>64</v>
      </c>
      <c r="G4" s="698"/>
      <c r="H4" s="641"/>
      <c r="I4" s="655" t="s">
        <v>3</v>
      </c>
      <c r="J4" s="655" t="s">
        <v>4</v>
      </c>
      <c r="K4" s="655" t="s">
        <v>65</v>
      </c>
      <c r="L4" s="655" t="s">
        <v>66</v>
      </c>
      <c r="M4" s="677"/>
      <c r="N4" s="658" t="s">
        <v>67</v>
      </c>
      <c r="O4" s="659"/>
      <c r="P4" s="658" t="s">
        <v>68</v>
      </c>
      <c r="Q4" s="659"/>
      <c r="R4" s="658" t="s">
        <v>99</v>
      </c>
      <c r="S4" s="659"/>
    </row>
    <row r="5" spans="1:19" s="41" customFormat="1" ht="16.2" thickBot="1" x14ac:dyDescent="0.35">
      <c r="A5" s="689"/>
      <c r="B5" s="692"/>
      <c r="C5" s="643"/>
      <c r="D5" s="663"/>
      <c r="E5" s="663"/>
      <c r="F5" s="680"/>
      <c r="G5" s="698"/>
      <c r="H5" s="641"/>
      <c r="I5" s="656"/>
      <c r="J5" s="656"/>
      <c r="K5" s="656"/>
      <c r="L5" s="656"/>
      <c r="M5" s="677"/>
      <c r="N5" s="65">
        <v>1</v>
      </c>
      <c r="O5" s="66">
        <v>2</v>
      </c>
      <c r="P5" s="65">
        <v>3</v>
      </c>
      <c r="Q5" s="67">
        <v>4</v>
      </c>
      <c r="R5" s="68">
        <v>5</v>
      </c>
      <c r="S5" s="67">
        <v>6</v>
      </c>
    </row>
    <row r="6" spans="1:19" s="41" customFormat="1" ht="16.2" thickBot="1" x14ac:dyDescent="0.35">
      <c r="A6" s="689"/>
      <c r="B6" s="692"/>
      <c r="C6" s="643"/>
      <c r="D6" s="663"/>
      <c r="E6" s="663"/>
      <c r="F6" s="680"/>
      <c r="G6" s="698"/>
      <c r="H6" s="641"/>
      <c r="I6" s="656"/>
      <c r="J6" s="656"/>
      <c r="K6" s="656"/>
      <c r="L6" s="656"/>
      <c r="M6" s="678"/>
      <c r="N6" s="660" t="s">
        <v>169</v>
      </c>
      <c r="O6" s="661"/>
      <c r="P6" s="661"/>
      <c r="Q6" s="661"/>
      <c r="R6" s="661"/>
      <c r="S6" s="662"/>
    </row>
    <row r="7" spans="1:19" s="41" customFormat="1" ht="16.2" thickBot="1" x14ac:dyDescent="0.35">
      <c r="A7" s="690"/>
      <c r="B7" s="693"/>
      <c r="C7" s="644"/>
      <c r="D7" s="664"/>
      <c r="E7" s="664"/>
      <c r="F7" s="681"/>
      <c r="G7" s="699"/>
      <c r="H7" s="642"/>
      <c r="I7" s="657"/>
      <c r="J7" s="657"/>
      <c r="K7" s="657"/>
      <c r="L7" s="657"/>
      <c r="M7" s="679"/>
      <c r="N7" s="65">
        <v>15</v>
      </c>
      <c r="O7" s="67">
        <v>18</v>
      </c>
      <c r="P7" s="65">
        <v>15</v>
      </c>
      <c r="Q7" s="67">
        <v>18</v>
      </c>
      <c r="R7" s="65">
        <v>15</v>
      </c>
      <c r="S7" s="67">
        <v>13</v>
      </c>
    </row>
    <row r="8" spans="1:19" s="41" customFormat="1" ht="16.2" thickBot="1" x14ac:dyDescent="0.35">
      <c r="A8" s="69">
        <v>1</v>
      </c>
      <c r="B8" s="70">
        <v>2</v>
      </c>
      <c r="C8" s="184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71">
        <v>13</v>
      </c>
      <c r="N8" s="65">
        <v>14</v>
      </c>
      <c r="O8" s="65">
        <v>15</v>
      </c>
      <c r="P8" s="72">
        <v>16</v>
      </c>
      <c r="Q8" s="72">
        <v>17</v>
      </c>
      <c r="R8" s="65">
        <v>18</v>
      </c>
      <c r="S8" s="70">
        <v>19</v>
      </c>
    </row>
    <row r="9" spans="1:19" s="41" customFormat="1" ht="16.2" thickBot="1" x14ac:dyDescent="0.35">
      <c r="A9" s="651" t="s">
        <v>69</v>
      </c>
      <c r="B9" s="652"/>
      <c r="C9" s="653"/>
      <c r="D9" s="653"/>
      <c r="E9" s="653"/>
      <c r="F9" s="653"/>
      <c r="G9" s="653"/>
      <c r="H9" s="653"/>
      <c r="I9" s="653"/>
      <c r="J9" s="653"/>
      <c r="K9" s="653"/>
      <c r="L9" s="653"/>
      <c r="M9" s="653"/>
      <c r="N9" s="652"/>
      <c r="O9" s="652"/>
      <c r="P9" s="652"/>
      <c r="Q9" s="652"/>
      <c r="R9" s="652"/>
      <c r="S9" s="654"/>
    </row>
    <row r="10" spans="1:19" s="41" customFormat="1" ht="16.2" thickBot="1" x14ac:dyDescent="0.35">
      <c r="A10" s="596" t="s">
        <v>70</v>
      </c>
      <c r="B10" s="597"/>
      <c r="C10" s="597"/>
      <c r="D10" s="597"/>
      <c r="E10" s="597"/>
      <c r="F10" s="597"/>
      <c r="G10" s="597"/>
      <c r="H10" s="597"/>
      <c r="I10" s="597"/>
      <c r="J10" s="597"/>
      <c r="K10" s="597"/>
      <c r="L10" s="597"/>
      <c r="M10" s="597"/>
      <c r="N10" s="597"/>
      <c r="O10" s="597"/>
      <c r="P10" s="597"/>
      <c r="Q10" s="597"/>
      <c r="R10" s="597"/>
      <c r="S10" s="598"/>
    </row>
    <row r="11" spans="1:19" s="74" customFormat="1" ht="31.2" x14ac:dyDescent="0.3">
      <c r="A11" s="201" t="s">
        <v>71</v>
      </c>
      <c r="B11" s="202" t="s">
        <v>138</v>
      </c>
      <c r="C11" s="203"/>
      <c r="D11" s="204"/>
      <c r="E11" s="205"/>
      <c r="F11" s="206"/>
      <c r="G11" s="207">
        <f>G12+G13</f>
        <v>6</v>
      </c>
      <c r="H11" s="208">
        <f t="shared" ref="H11:H17" si="0">G11*30</f>
        <v>180</v>
      </c>
      <c r="I11" s="208"/>
      <c r="J11" s="126"/>
      <c r="K11" s="209"/>
      <c r="L11" s="209"/>
      <c r="M11" s="73"/>
      <c r="N11" s="210"/>
      <c r="O11" s="211"/>
      <c r="P11" s="212"/>
      <c r="Q11" s="213"/>
      <c r="R11" s="212"/>
      <c r="S11" s="213"/>
    </row>
    <row r="12" spans="1:19" s="74" customFormat="1" x14ac:dyDescent="0.3">
      <c r="A12" s="75"/>
      <c r="B12" s="214" t="s">
        <v>117</v>
      </c>
      <c r="C12" s="55"/>
      <c r="D12" s="49"/>
      <c r="E12" s="55"/>
      <c r="F12" s="76"/>
      <c r="G12" s="77">
        <v>4</v>
      </c>
      <c r="H12" s="52">
        <f t="shared" si="0"/>
        <v>120</v>
      </c>
      <c r="I12" s="52"/>
      <c r="J12" s="45"/>
      <c r="K12" s="48"/>
      <c r="L12" s="48"/>
      <c r="M12" s="46"/>
      <c r="N12" s="58"/>
      <c r="O12" s="54"/>
      <c r="P12" s="43"/>
      <c r="Q12" s="42"/>
      <c r="R12" s="50"/>
      <c r="S12" s="42"/>
    </row>
    <row r="13" spans="1:19" s="74" customFormat="1" x14ac:dyDescent="0.3">
      <c r="A13" s="75"/>
      <c r="B13" s="78" t="s">
        <v>127</v>
      </c>
      <c r="C13" s="55"/>
      <c r="D13" s="49">
        <v>6</v>
      </c>
      <c r="E13" s="53"/>
      <c r="F13" s="76"/>
      <c r="G13" s="77">
        <v>2</v>
      </c>
      <c r="H13" s="153">
        <f t="shared" si="0"/>
        <v>60</v>
      </c>
      <c r="I13" s="52">
        <f>J13+K13+L13</f>
        <v>26</v>
      </c>
      <c r="J13" s="45"/>
      <c r="K13" s="48"/>
      <c r="L13" s="48">
        <v>26</v>
      </c>
      <c r="M13" s="46">
        <f t="shared" ref="M13" si="1">H13-I13</f>
        <v>34</v>
      </c>
      <c r="N13" s="58"/>
      <c r="O13" s="54"/>
      <c r="P13" s="43"/>
      <c r="Q13" s="42"/>
      <c r="R13" s="50"/>
      <c r="S13" s="42">
        <v>2</v>
      </c>
    </row>
    <row r="14" spans="1:19" s="74" customFormat="1" ht="31.2" x14ac:dyDescent="0.3">
      <c r="A14" s="63" t="s">
        <v>101</v>
      </c>
      <c r="B14" s="215" t="s">
        <v>164</v>
      </c>
      <c r="C14" s="55"/>
      <c r="D14" s="216"/>
      <c r="E14" s="53"/>
      <c r="F14" s="217"/>
      <c r="G14" s="218">
        <v>6</v>
      </c>
      <c r="H14" s="219">
        <f t="shared" si="0"/>
        <v>180</v>
      </c>
      <c r="I14" s="49"/>
      <c r="J14" s="220"/>
      <c r="K14" s="79"/>
      <c r="L14" s="79"/>
      <c r="M14" s="221"/>
      <c r="N14" s="58"/>
      <c r="O14" s="54"/>
      <c r="P14" s="43"/>
      <c r="Q14" s="42"/>
      <c r="R14" s="50"/>
      <c r="S14" s="42"/>
    </row>
    <row r="15" spans="1:19" s="74" customFormat="1" ht="19.5" customHeight="1" x14ac:dyDescent="0.3">
      <c r="A15" s="63" t="s">
        <v>72</v>
      </c>
      <c r="B15" s="215" t="s">
        <v>2</v>
      </c>
      <c r="C15" s="55"/>
      <c r="D15" s="49"/>
      <c r="E15" s="55"/>
      <c r="F15" s="222"/>
      <c r="G15" s="218">
        <v>6</v>
      </c>
      <c r="H15" s="223">
        <f t="shared" si="0"/>
        <v>180</v>
      </c>
      <c r="I15" s="49"/>
      <c r="J15" s="220"/>
      <c r="K15" s="79"/>
      <c r="L15" s="79"/>
      <c r="M15" s="221"/>
      <c r="N15" s="59"/>
      <c r="O15" s="80"/>
      <c r="P15" s="47"/>
      <c r="Q15" s="46"/>
      <c r="R15" s="45"/>
      <c r="S15" s="46"/>
    </row>
    <row r="16" spans="1:19" s="74" customFormat="1" ht="19.5" customHeight="1" x14ac:dyDescent="0.3">
      <c r="A16" s="75"/>
      <c r="B16" s="214" t="s">
        <v>117</v>
      </c>
      <c r="C16" s="55"/>
      <c r="D16" s="49"/>
      <c r="E16" s="55"/>
      <c r="F16" s="76"/>
      <c r="G16" s="77">
        <v>2</v>
      </c>
      <c r="H16" s="52">
        <f t="shared" si="0"/>
        <v>60</v>
      </c>
      <c r="I16" s="52"/>
      <c r="J16" s="45"/>
      <c r="K16" s="48"/>
      <c r="L16" s="48"/>
      <c r="M16" s="46"/>
      <c r="N16" s="58"/>
      <c r="O16" s="54"/>
      <c r="P16" s="43"/>
      <c r="Q16" s="42"/>
      <c r="R16" s="50"/>
      <c r="S16" s="42"/>
    </row>
    <row r="17" spans="1:19" s="74" customFormat="1" ht="19.5" customHeight="1" x14ac:dyDescent="0.3">
      <c r="A17" s="75"/>
      <c r="B17" s="78" t="s">
        <v>127</v>
      </c>
      <c r="C17" s="55">
        <v>1</v>
      </c>
      <c r="D17" s="49"/>
      <c r="E17" s="53"/>
      <c r="F17" s="76"/>
      <c r="G17" s="77">
        <v>4</v>
      </c>
      <c r="H17" s="52">
        <f t="shared" si="0"/>
        <v>120</v>
      </c>
      <c r="I17" s="52">
        <f>J17+K17+L17</f>
        <v>60</v>
      </c>
      <c r="J17" s="61">
        <v>30</v>
      </c>
      <c r="K17" s="64"/>
      <c r="L17" s="64">
        <v>30</v>
      </c>
      <c r="M17" s="46">
        <f t="shared" ref="M17" si="2">H17-I17</f>
        <v>60</v>
      </c>
      <c r="N17" s="58">
        <v>4</v>
      </c>
      <c r="O17" s="54"/>
      <c r="P17" s="43"/>
      <c r="Q17" s="42"/>
      <c r="R17" s="50"/>
      <c r="S17" s="42"/>
    </row>
    <row r="18" spans="1:19" s="74" customFormat="1" ht="31.2" x14ac:dyDescent="0.3">
      <c r="A18" s="224" t="s">
        <v>73</v>
      </c>
      <c r="B18" s="225" t="s">
        <v>179</v>
      </c>
      <c r="C18" s="55"/>
      <c r="D18" s="49"/>
      <c r="E18" s="55"/>
      <c r="F18" s="49"/>
      <c r="G18" s="226">
        <v>5</v>
      </c>
      <c r="H18" s="49">
        <f t="shared" ref="H18:H24" si="3">G18*30</f>
        <v>150</v>
      </c>
      <c r="I18" s="49"/>
      <c r="J18" s="220"/>
      <c r="K18" s="79"/>
      <c r="L18" s="79"/>
      <c r="M18" s="221"/>
      <c r="N18" s="58"/>
      <c r="O18" s="54"/>
      <c r="P18" s="43"/>
      <c r="Q18" s="42"/>
      <c r="R18" s="50"/>
      <c r="S18" s="42"/>
    </row>
    <row r="19" spans="1:19" s="74" customFormat="1" ht="18" customHeight="1" x14ac:dyDescent="0.3">
      <c r="A19" s="63" t="s">
        <v>74</v>
      </c>
      <c r="B19" s="215" t="s">
        <v>194</v>
      </c>
      <c r="C19" s="55"/>
      <c r="D19" s="216"/>
      <c r="E19" s="53"/>
      <c r="F19" s="217"/>
      <c r="G19" s="218">
        <v>4</v>
      </c>
      <c r="H19" s="49">
        <f t="shared" si="3"/>
        <v>120</v>
      </c>
      <c r="I19" s="49"/>
      <c r="J19" s="220"/>
      <c r="K19" s="79"/>
      <c r="L19" s="79"/>
      <c r="M19" s="221"/>
      <c r="N19" s="58"/>
      <c r="O19" s="54"/>
      <c r="P19" s="43"/>
      <c r="Q19" s="42"/>
      <c r="R19" s="50"/>
      <c r="S19" s="42"/>
    </row>
    <row r="20" spans="1:19" s="74" customFormat="1" ht="19.5" customHeight="1" x14ac:dyDescent="0.3">
      <c r="A20" s="75"/>
      <c r="B20" s="214" t="s">
        <v>117</v>
      </c>
      <c r="C20" s="55"/>
      <c r="D20" s="49"/>
      <c r="E20" s="55"/>
      <c r="F20" s="76"/>
      <c r="G20" s="77">
        <v>1</v>
      </c>
      <c r="H20" s="52">
        <f>G20*30</f>
        <v>30</v>
      </c>
      <c r="I20" s="52"/>
      <c r="J20" s="45"/>
      <c r="K20" s="48"/>
      <c r="L20" s="48"/>
      <c r="M20" s="46"/>
      <c r="N20" s="58"/>
      <c r="O20" s="54"/>
      <c r="P20" s="43"/>
      <c r="Q20" s="42"/>
      <c r="R20" s="50"/>
      <c r="S20" s="42"/>
    </row>
    <row r="21" spans="1:19" s="74" customFormat="1" ht="19.5" customHeight="1" x14ac:dyDescent="0.3">
      <c r="A21" s="75"/>
      <c r="B21" s="78" t="s">
        <v>127</v>
      </c>
      <c r="C21" s="55"/>
      <c r="D21" s="49">
        <v>1</v>
      </c>
      <c r="E21" s="53"/>
      <c r="F21" s="76"/>
      <c r="G21" s="77">
        <v>3</v>
      </c>
      <c r="H21" s="52">
        <f>G21*30</f>
        <v>90</v>
      </c>
      <c r="I21" s="52">
        <f>J21+K21+L21</f>
        <v>45</v>
      </c>
      <c r="J21" s="61">
        <v>30</v>
      </c>
      <c r="K21" s="64"/>
      <c r="L21" s="64">
        <v>15</v>
      </c>
      <c r="M21" s="46">
        <f t="shared" ref="M21" si="4">H21-I21</f>
        <v>45</v>
      </c>
      <c r="N21" s="58">
        <v>3</v>
      </c>
      <c r="O21" s="54"/>
      <c r="P21" s="43"/>
      <c r="Q21" s="42"/>
      <c r="R21" s="50"/>
      <c r="S21" s="42"/>
    </row>
    <row r="22" spans="1:19" s="74" customFormat="1" ht="31.2" x14ac:dyDescent="0.3">
      <c r="A22" s="224" t="s">
        <v>92</v>
      </c>
      <c r="B22" s="225" t="s">
        <v>165</v>
      </c>
      <c r="C22" s="227"/>
      <c r="D22" s="49"/>
      <c r="E22" s="55"/>
      <c r="F22" s="49"/>
      <c r="G22" s="226">
        <v>3</v>
      </c>
      <c r="H22" s="49">
        <f t="shared" si="3"/>
        <v>90</v>
      </c>
      <c r="I22" s="49"/>
      <c r="J22" s="220"/>
      <c r="K22" s="79"/>
      <c r="L22" s="79"/>
      <c r="M22" s="221"/>
      <c r="N22" s="59"/>
      <c r="O22" s="56"/>
      <c r="P22" s="47"/>
      <c r="Q22" s="46"/>
      <c r="R22" s="45"/>
      <c r="S22" s="46"/>
    </row>
    <row r="23" spans="1:19" s="74" customFormat="1" ht="46.8" x14ac:dyDescent="0.3">
      <c r="A23" s="63" t="s">
        <v>93</v>
      </c>
      <c r="B23" s="215" t="s">
        <v>166</v>
      </c>
      <c r="C23" s="55"/>
      <c r="D23" s="216"/>
      <c r="E23" s="53"/>
      <c r="F23" s="217"/>
      <c r="G23" s="218">
        <v>3</v>
      </c>
      <c r="H23" s="49">
        <f t="shared" si="3"/>
        <v>90</v>
      </c>
      <c r="I23" s="49"/>
      <c r="J23" s="220"/>
      <c r="K23" s="79"/>
      <c r="L23" s="79"/>
      <c r="M23" s="221"/>
      <c r="N23" s="58"/>
      <c r="O23" s="54"/>
      <c r="P23" s="43"/>
      <c r="Q23" s="42"/>
      <c r="R23" s="50"/>
      <c r="S23" s="42"/>
    </row>
    <row r="24" spans="1:19" s="74" customFormat="1" ht="31.2" x14ac:dyDescent="0.3">
      <c r="A24" s="224" t="s">
        <v>94</v>
      </c>
      <c r="B24" s="228" t="s">
        <v>167</v>
      </c>
      <c r="C24" s="229"/>
      <c r="D24" s="230"/>
      <c r="E24" s="231"/>
      <c r="F24" s="230"/>
      <c r="G24" s="226">
        <v>4</v>
      </c>
      <c r="H24" s="230">
        <f t="shared" si="3"/>
        <v>120</v>
      </c>
      <c r="I24" s="232"/>
      <c r="J24" s="233"/>
      <c r="K24" s="234"/>
      <c r="L24" s="235"/>
      <c r="M24" s="81"/>
      <c r="N24" s="236"/>
      <c r="O24" s="81"/>
      <c r="P24" s="44"/>
      <c r="Q24" s="221"/>
      <c r="R24" s="220"/>
      <c r="S24" s="221"/>
    </row>
    <row r="25" spans="1:19" hidden="1" x14ac:dyDescent="0.3">
      <c r="A25" s="83"/>
      <c r="B25" s="84"/>
      <c r="C25" s="85"/>
      <c r="D25" s="86"/>
      <c r="E25" s="94"/>
      <c r="F25" s="87"/>
      <c r="G25" s="88"/>
      <c r="H25" s="89"/>
      <c r="I25" s="52"/>
      <c r="J25" s="147"/>
      <c r="K25" s="90"/>
      <c r="L25" s="90"/>
      <c r="M25" s="91"/>
      <c r="N25" s="58"/>
      <c r="O25" s="54"/>
      <c r="P25" s="43"/>
      <c r="Q25" s="42"/>
      <c r="R25" s="92"/>
      <c r="S25" s="186"/>
    </row>
    <row r="26" spans="1:19" hidden="1" x14ac:dyDescent="0.3">
      <c r="A26" s="83"/>
      <c r="B26" s="84"/>
      <c r="C26" s="85"/>
      <c r="D26" s="49"/>
      <c r="E26" s="94"/>
      <c r="F26" s="87"/>
      <c r="G26" s="88"/>
      <c r="H26" s="89"/>
      <c r="I26" s="52"/>
      <c r="J26" s="147"/>
      <c r="K26" s="90"/>
      <c r="L26" s="90"/>
      <c r="M26" s="91"/>
      <c r="N26" s="58"/>
      <c r="O26" s="54"/>
      <c r="P26" s="43"/>
      <c r="Q26" s="42"/>
      <c r="R26" s="92"/>
      <c r="S26" s="186"/>
    </row>
    <row r="27" spans="1:19" hidden="1" x14ac:dyDescent="0.3">
      <c r="A27" s="83"/>
      <c r="B27" s="84"/>
      <c r="C27" s="85"/>
      <c r="D27" s="86"/>
      <c r="E27" s="94"/>
      <c r="F27" s="87"/>
      <c r="G27" s="88"/>
      <c r="H27" s="89"/>
      <c r="I27" s="52"/>
      <c r="J27" s="147"/>
      <c r="K27" s="90"/>
      <c r="L27" s="90"/>
      <c r="M27" s="91"/>
      <c r="N27" s="58"/>
      <c r="O27" s="54"/>
      <c r="P27" s="43"/>
      <c r="Q27" s="42"/>
      <c r="R27" s="92"/>
      <c r="S27" s="186"/>
    </row>
    <row r="28" spans="1:19" hidden="1" x14ac:dyDescent="0.3">
      <c r="A28" s="83"/>
      <c r="B28" s="84"/>
      <c r="C28" s="85"/>
      <c r="D28" s="86"/>
      <c r="E28" s="94"/>
      <c r="F28" s="87"/>
      <c r="G28" s="88"/>
      <c r="H28" s="89"/>
      <c r="I28" s="52"/>
      <c r="J28" s="147"/>
      <c r="K28" s="90"/>
      <c r="L28" s="90"/>
      <c r="M28" s="91"/>
      <c r="N28" s="58"/>
      <c r="O28" s="54"/>
      <c r="P28" s="95"/>
      <c r="Q28" s="42"/>
      <c r="R28" s="92"/>
      <c r="S28" s="186"/>
    </row>
    <row r="29" spans="1:19" hidden="1" x14ac:dyDescent="0.3">
      <c r="A29" s="83"/>
      <c r="B29" s="84"/>
      <c r="C29" s="85"/>
      <c r="D29" s="146"/>
      <c r="E29" s="94"/>
      <c r="F29" s="87"/>
      <c r="G29" s="88"/>
      <c r="H29" s="89"/>
      <c r="I29" s="148"/>
      <c r="J29" s="147"/>
      <c r="K29" s="90"/>
      <c r="L29" s="90"/>
      <c r="M29" s="91"/>
      <c r="N29" s="58"/>
      <c r="O29" s="54"/>
      <c r="P29" s="43"/>
      <c r="Q29" s="42"/>
      <c r="R29" s="61"/>
      <c r="S29" s="187"/>
    </row>
    <row r="30" spans="1:19" s="74" customFormat="1" ht="31.2" x14ac:dyDescent="0.3">
      <c r="A30" s="63" t="s">
        <v>95</v>
      </c>
      <c r="B30" s="451" t="s">
        <v>5</v>
      </c>
      <c r="C30" s="85"/>
      <c r="D30" s="49"/>
      <c r="E30" s="94"/>
      <c r="F30" s="87"/>
      <c r="G30" s="237">
        <v>6</v>
      </c>
      <c r="H30" s="86">
        <f t="shared" ref="H30:H42" si="5">G30*30</f>
        <v>180</v>
      </c>
      <c r="I30" s="49"/>
      <c r="J30" s="238"/>
      <c r="K30" s="239"/>
      <c r="L30" s="239"/>
      <c r="M30" s="240"/>
      <c r="N30" s="58"/>
      <c r="O30" s="54"/>
      <c r="P30" s="95"/>
      <c r="Q30" s="241"/>
      <c r="R30" s="242"/>
      <c r="S30" s="241"/>
    </row>
    <row r="31" spans="1:19" s="74" customFormat="1" ht="19.5" customHeight="1" x14ac:dyDescent="0.3">
      <c r="A31" s="75"/>
      <c r="B31" s="214" t="s">
        <v>117</v>
      </c>
      <c r="C31" s="55"/>
      <c r="D31" s="49"/>
      <c r="E31" s="55"/>
      <c r="F31" s="76"/>
      <c r="G31" s="77">
        <v>2</v>
      </c>
      <c r="H31" s="52">
        <f>G31*30</f>
        <v>60</v>
      </c>
      <c r="I31" s="52"/>
      <c r="J31" s="45"/>
      <c r="K31" s="48"/>
      <c r="L31" s="48"/>
      <c r="M31" s="46"/>
      <c r="N31" s="58"/>
      <c r="O31" s="54"/>
      <c r="P31" s="43"/>
      <c r="Q31" s="42"/>
      <c r="R31" s="50"/>
      <c r="S31" s="42"/>
    </row>
    <row r="32" spans="1:19" s="74" customFormat="1" ht="19.5" customHeight="1" x14ac:dyDescent="0.3">
      <c r="A32" s="75"/>
      <c r="B32" s="78" t="s">
        <v>127</v>
      </c>
      <c r="C32" s="55"/>
      <c r="D32" s="49">
        <v>4</v>
      </c>
      <c r="E32" s="53"/>
      <c r="F32" s="76"/>
      <c r="G32" s="77">
        <v>4</v>
      </c>
      <c r="H32" s="52">
        <f>G32*30</f>
        <v>120</v>
      </c>
      <c r="I32" s="52">
        <f>J32+K32+L32</f>
        <v>72</v>
      </c>
      <c r="J32" s="61">
        <v>36</v>
      </c>
      <c r="K32" s="64">
        <v>36</v>
      </c>
      <c r="L32" s="64"/>
      <c r="M32" s="46">
        <f t="shared" ref="M32" si="6">H32-I32</f>
        <v>48</v>
      </c>
      <c r="N32" s="58"/>
      <c r="O32" s="54"/>
      <c r="P32" s="43"/>
      <c r="Q32" s="42">
        <v>4</v>
      </c>
      <c r="R32" s="50"/>
      <c r="S32" s="42"/>
    </row>
    <row r="33" spans="1:19" s="74" customFormat="1" ht="18.75" customHeight="1" x14ac:dyDescent="0.3">
      <c r="A33" s="63" t="s">
        <v>96</v>
      </c>
      <c r="B33" s="473" t="s">
        <v>213</v>
      </c>
      <c r="C33" s="227"/>
      <c r="D33" s="49">
        <v>3</v>
      </c>
      <c r="E33" s="55"/>
      <c r="F33" s="49"/>
      <c r="G33" s="218">
        <v>4</v>
      </c>
      <c r="H33" s="446">
        <f>G33*30</f>
        <v>120</v>
      </c>
      <c r="I33" s="446">
        <f>J33+K33+L33</f>
        <v>60</v>
      </c>
      <c r="J33" s="61">
        <v>30</v>
      </c>
      <c r="K33" s="64"/>
      <c r="L33" s="64">
        <v>30</v>
      </c>
      <c r="M33" s="455">
        <f t="shared" ref="M33" si="7">H33-I33</f>
        <v>60</v>
      </c>
      <c r="N33" s="59"/>
      <c r="O33" s="56"/>
      <c r="P33" s="47">
        <v>4</v>
      </c>
      <c r="Q33" s="46"/>
      <c r="R33" s="45"/>
      <c r="S33" s="46"/>
    </row>
    <row r="34" spans="1:19" s="74" customFormat="1" x14ac:dyDescent="0.3">
      <c r="A34" s="224" t="s">
        <v>121</v>
      </c>
      <c r="B34" s="225" t="s">
        <v>13</v>
      </c>
      <c r="C34" s="227"/>
      <c r="D34" s="49"/>
      <c r="E34" s="55"/>
      <c r="F34" s="49"/>
      <c r="G34" s="226">
        <v>6</v>
      </c>
      <c r="H34" s="49">
        <f t="shared" si="5"/>
        <v>180</v>
      </c>
      <c r="I34" s="49"/>
      <c r="J34" s="220"/>
      <c r="K34" s="79"/>
      <c r="L34" s="79"/>
      <c r="M34" s="221"/>
      <c r="N34" s="58"/>
      <c r="O34" s="54"/>
      <c r="P34" s="43"/>
      <c r="Q34" s="42"/>
      <c r="R34" s="50"/>
      <c r="S34" s="42"/>
    </row>
    <row r="35" spans="1:19" s="74" customFormat="1" ht="19.5" customHeight="1" x14ac:dyDescent="0.3">
      <c r="A35" s="75"/>
      <c r="B35" s="214" t="s">
        <v>117</v>
      </c>
      <c r="C35" s="55"/>
      <c r="D35" s="49"/>
      <c r="E35" s="55"/>
      <c r="F35" s="76"/>
      <c r="G35" s="77">
        <v>2</v>
      </c>
      <c r="H35" s="52">
        <f>G35*30</f>
        <v>60</v>
      </c>
      <c r="I35" s="52"/>
      <c r="J35" s="45"/>
      <c r="K35" s="48"/>
      <c r="L35" s="48"/>
      <c r="M35" s="46"/>
      <c r="N35" s="58"/>
      <c r="O35" s="54"/>
      <c r="P35" s="43"/>
      <c r="Q35" s="42"/>
      <c r="R35" s="50"/>
      <c r="S35" s="42"/>
    </row>
    <row r="36" spans="1:19" s="74" customFormat="1" ht="19.5" customHeight="1" x14ac:dyDescent="0.3">
      <c r="A36" s="75"/>
      <c r="B36" s="78" t="s">
        <v>127</v>
      </c>
      <c r="C36" s="55">
        <v>1</v>
      </c>
      <c r="D36" s="49"/>
      <c r="E36" s="53"/>
      <c r="F36" s="76"/>
      <c r="G36" s="77">
        <v>4</v>
      </c>
      <c r="H36" s="52">
        <f>G36*30</f>
        <v>120</v>
      </c>
      <c r="I36" s="52">
        <f>J36+K36+L36</f>
        <v>60</v>
      </c>
      <c r="J36" s="61">
        <v>30</v>
      </c>
      <c r="K36" s="64"/>
      <c r="L36" s="64">
        <v>30</v>
      </c>
      <c r="M36" s="46">
        <f t="shared" ref="M36" si="8">H36-I36</f>
        <v>60</v>
      </c>
      <c r="N36" s="58">
        <v>4</v>
      </c>
      <c r="O36" s="54"/>
      <c r="P36" s="43"/>
      <c r="Q36" s="42"/>
      <c r="R36" s="50"/>
      <c r="S36" s="42"/>
    </row>
    <row r="37" spans="1:19" s="74" customFormat="1" ht="46.8" x14ac:dyDescent="0.3">
      <c r="A37" s="63" t="s">
        <v>122</v>
      </c>
      <c r="B37" s="215" t="s">
        <v>128</v>
      </c>
      <c r="C37" s="55"/>
      <c r="D37" s="49"/>
      <c r="E37" s="55"/>
      <c r="F37" s="222"/>
      <c r="G37" s="218">
        <v>3</v>
      </c>
      <c r="H37" s="49">
        <f t="shared" si="5"/>
        <v>90</v>
      </c>
      <c r="I37" s="49"/>
      <c r="J37" s="220"/>
      <c r="K37" s="79"/>
      <c r="L37" s="79"/>
      <c r="M37" s="221"/>
      <c r="N37" s="58"/>
      <c r="O37" s="243"/>
      <c r="P37" s="43"/>
      <c r="Q37" s="42"/>
      <c r="R37" s="50"/>
      <c r="S37" s="42"/>
    </row>
    <row r="38" spans="1:19" s="74" customFormat="1" ht="31.2" x14ac:dyDescent="0.3">
      <c r="A38" s="63" t="s">
        <v>124</v>
      </c>
      <c r="B38" s="215" t="s">
        <v>163</v>
      </c>
      <c r="C38" s="55"/>
      <c r="D38" s="49"/>
      <c r="E38" s="55"/>
      <c r="F38" s="222"/>
      <c r="G38" s="218">
        <v>3</v>
      </c>
      <c r="H38" s="49">
        <f t="shared" si="5"/>
        <v>90</v>
      </c>
      <c r="I38" s="49"/>
      <c r="J38" s="220"/>
      <c r="K38" s="79"/>
      <c r="L38" s="79"/>
      <c r="M38" s="221"/>
      <c r="N38" s="58"/>
      <c r="O38" s="243"/>
      <c r="P38" s="445"/>
      <c r="Q38" s="444"/>
      <c r="R38" s="50"/>
      <c r="S38" s="444"/>
    </row>
    <row r="39" spans="1:19" s="74" customFormat="1" ht="31.2" x14ac:dyDescent="0.3">
      <c r="A39" s="224" t="s">
        <v>123</v>
      </c>
      <c r="B39" s="453" t="s">
        <v>9</v>
      </c>
      <c r="C39" s="227"/>
      <c r="D39" s="49">
        <v>5</v>
      </c>
      <c r="E39" s="55"/>
      <c r="F39" s="49"/>
      <c r="G39" s="77">
        <v>4</v>
      </c>
      <c r="H39" s="446">
        <f>G39*30</f>
        <v>120</v>
      </c>
      <c r="I39" s="452">
        <f>J39+K39+L39</f>
        <v>45</v>
      </c>
      <c r="J39" s="476">
        <v>15</v>
      </c>
      <c r="K39" s="477"/>
      <c r="L39" s="477">
        <v>30</v>
      </c>
      <c r="M39" s="456">
        <f t="shared" ref="M39:M40" si="9">H39-I39</f>
        <v>75</v>
      </c>
      <c r="N39" s="58"/>
      <c r="O39" s="243"/>
      <c r="P39" s="445"/>
      <c r="Q39" s="444"/>
      <c r="R39" s="45">
        <v>3</v>
      </c>
      <c r="S39" s="444"/>
    </row>
    <row r="40" spans="1:19" s="474" customFormat="1" x14ac:dyDescent="0.3">
      <c r="A40" s="475" t="s">
        <v>129</v>
      </c>
      <c r="B40" s="451" t="s">
        <v>195</v>
      </c>
      <c r="C40" s="227"/>
      <c r="D40" s="452">
        <v>2</v>
      </c>
      <c r="E40" s="231"/>
      <c r="F40" s="452"/>
      <c r="G40" s="226">
        <v>3</v>
      </c>
      <c r="H40" s="446">
        <f>G40*30</f>
        <v>90</v>
      </c>
      <c r="I40" s="452">
        <f>J40+K40+L40</f>
        <v>54</v>
      </c>
      <c r="J40" s="476">
        <v>36</v>
      </c>
      <c r="K40" s="458"/>
      <c r="L40" s="477">
        <v>18</v>
      </c>
      <c r="M40" s="456">
        <f t="shared" si="9"/>
        <v>36</v>
      </c>
      <c r="N40" s="249"/>
      <c r="O40" s="250">
        <v>3</v>
      </c>
      <c r="P40" s="445"/>
      <c r="Q40" s="444"/>
      <c r="R40" s="443"/>
      <c r="S40" s="444"/>
    </row>
    <row r="41" spans="1:19" s="74" customFormat="1" x14ac:dyDescent="0.3">
      <c r="A41" s="63" t="s">
        <v>130</v>
      </c>
      <c r="B41" s="244" t="s">
        <v>168</v>
      </c>
      <c r="C41" s="227"/>
      <c r="D41" s="49" t="s">
        <v>144</v>
      </c>
      <c r="E41" s="55"/>
      <c r="F41" s="49"/>
      <c r="G41" s="218">
        <v>5</v>
      </c>
      <c r="H41" s="49">
        <f t="shared" si="5"/>
        <v>150</v>
      </c>
      <c r="I41" s="99">
        <f>J41+L41</f>
        <v>120</v>
      </c>
      <c r="J41" s="245">
        <v>60</v>
      </c>
      <c r="K41" s="235"/>
      <c r="L41" s="235">
        <v>60</v>
      </c>
      <c r="M41" s="81">
        <f t="shared" ref="M41:M42" si="10">H41-I41</f>
        <v>30</v>
      </c>
      <c r="N41" s="43"/>
      <c r="O41" s="42">
        <v>7</v>
      </c>
      <c r="P41" s="43"/>
      <c r="Q41" s="246"/>
      <c r="R41" s="50"/>
      <c r="S41" s="42"/>
    </row>
    <row r="42" spans="1:19" s="74" customFormat="1" ht="17.25" customHeight="1" thickBot="1" x14ac:dyDescent="0.35">
      <c r="A42" s="247" t="s">
        <v>143</v>
      </c>
      <c r="B42" s="248" t="s">
        <v>126</v>
      </c>
      <c r="C42" s="229"/>
      <c r="D42" s="96">
        <v>3</v>
      </c>
      <c r="E42" s="231"/>
      <c r="F42" s="96"/>
      <c r="G42" s="226">
        <v>3</v>
      </c>
      <c r="H42" s="96">
        <f t="shared" si="5"/>
        <v>90</v>
      </c>
      <c r="I42" s="96">
        <f>J42+K42+L42</f>
        <v>30</v>
      </c>
      <c r="J42" s="154">
        <v>15</v>
      </c>
      <c r="K42" s="155"/>
      <c r="L42" s="155">
        <v>15</v>
      </c>
      <c r="M42" s="156">
        <f t="shared" si="10"/>
        <v>60</v>
      </c>
      <c r="N42" s="249"/>
      <c r="O42" s="250"/>
      <c r="P42" s="251">
        <v>2</v>
      </c>
      <c r="Q42" s="252"/>
      <c r="R42" s="253"/>
      <c r="S42" s="254"/>
    </row>
    <row r="43" spans="1:19" s="74" customFormat="1" ht="18.75" customHeight="1" thickBot="1" x14ac:dyDescent="0.35">
      <c r="A43" s="637" t="s">
        <v>150</v>
      </c>
      <c r="B43" s="638"/>
      <c r="C43" s="638"/>
      <c r="D43" s="638"/>
      <c r="E43" s="638"/>
      <c r="F43" s="639"/>
      <c r="G43" s="255">
        <f>G12+G14+G16+G18+G20+G22+G23+G24+G31+G35+G37+G38</f>
        <v>38</v>
      </c>
      <c r="H43" s="255">
        <f>H12+H14+H16+H18+H20+H22+H23+H24+H31+H33+H35+H37+H38+H39+H40</f>
        <v>1470</v>
      </c>
      <c r="I43" s="255">
        <f>I12+I14+I16+I18+I20+I22+I23+I24+I31+I33+I35+I37+I38+I39+I40</f>
        <v>159</v>
      </c>
      <c r="J43" s="255"/>
      <c r="K43" s="255">
        <f>K12+K14+K16+K18+K20+K22+K23+K24+K31+K33+K35+K37+K38+K39+K40</f>
        <v>0</v>
      </c>
      <c r="L43" s="255">
        <f>L12+L14+L16+L18+L20+L22+L23+L24+L31+L33+L35+L37+L38+L39+L40</f>
        <v>78</v>
      </c>
      <c r="M43" s="255">
        <f>M12+M14+M16+M18+M20+M22+M23+M24+M31+M33+M35+M37+M38+M39+M40</f>
        <v>171</v>
      </c>
      <c r="N43" s="256"/>
      <c r="O43" s="257"/>
      <c r="P43" s="256"/>
      <c r="Q43" s="258"/>
      <c r="R43" s="256"/>
      <c r="S43" s="257"/>
    </row>
    <row r="44" spans="1:19" s="74" customFormat="1" ht="18.75" customHeight="1" thickBot="1" x14ac:dyDescent="0.35">
      <c r="A44" s="625" t="s">
        <v>151</v>
      </c>
      <c r="B44" s="626"/>
      <c r="C44" s="626"/>
      <c r="D44" s="626"/>
      <c r="E44" s="626"/>
      <c r="F44" s="627"/>
      <c r="G44" s="259">
        <f>G13+G17+G21+G32+G33+G36+G39+G40+G41+G42</f>
        <v>36</v>
      </c>
      <c r="H44" s="259">
        <f t="shared" ref="H44:M44" si="11">H13+H17+H21+H32+H36+H41+H42</f>
        <v>750</v>
      </c>
      <c r="I44" s="260">
        <f t="shared" si="11"/>
        <v>413</v>
      </c>
      <c r="J44" s="260">
        <f t="shared" si="11"/>
        <v>201</v>
      </c>
      <c r="K44" s="260">
        <f t="shared" si="11"/>
        <v>36</v>
      </c>
      <c r="L44" s="260">
        <f t="shared" si="11"/>
        <v>176</v>
      </c>
      <c r="M44" s="260">
        <f t="shared" si="11"/>
        <v>337</v>
      </c>
      <c r="N44" s="260">
        <f t="shared" ref="N44:S44" si="12">SUM(N11:N42)</f>
        <v>11</v>
      </c>
      <c r="O44" s="260">
        <f t="shared" si="12"/>
        <v>10</v>
      </c>
      <c r="P44" s="260">
        <f t="shared" si="12"/>
        <v>6</v>
      </c>
      <c r="Q44" s="260">
        <f t="shared" si="12"/>
        <v>4</v>
      </c>
      <c r="R44" s="260">
        <f t="shared" si="12"/>
        <v>3</v>
      </c>
      <c r="S44" s="260">
        <f t="shared" si="12"/>
        <v>2</v>
      </c>
    </row>
    <row r="45" spans="1:19" s="74" customFormat="1" ht="18.75" customHeight="1" thickBot="1" x14ac:dyDescent="0.35">
      <c r="A45" s="703" t="s">
        <v>152</v>
      </c>
      <c r="B45" s="704"/>
      <c r="C45" s="704"/>
      <c r="D45" s="704"/>
      <c r="E45" s="704"/>
      <c r="F45" s="705"/>
      <c r="G45" s="261">
        <f>G43+G44</f>
        <v>74</v>
      </c>
      <c r="H45" s="261">
        <f t="shared" ref="H45:M45" si="13">H43+H44</f>
        <v>2220</v>
      </c>
      <c r="I45" s="262">
        <f t="shared" si="13"/>
        <v>572</v>
      </c>
      <c r="J45" s="262">
        <f t="shared" si="13"/>
        <v>201</v>
      </c>
      <c r="K45" s="262">
        <f t="shared" si="13"/>
        <v>36</v>
      </c>
      <c r="L45" s="262">
        <f t="shared" si="13"/>
        <v>254</v>
      </c>
      <c r="M45" s="262">
        <f t="shared" si="13"/>
        <v>508</v>
      </c>
      <c r="N45" s="262">
        <f>N43+N44</f>
        <v>11</v>
      </c>
      <c r="O45" s="262">
        <f t="shared" ref="O45" si="14">O43+O44</f>
        <v>10</v>
      </c>
      <c r="P45" s="262">
        <f t="shared" ref="P45" si="15">P43+P44</f>
        <v>6</v>
      </c>
      <c r="Q45" s="262">
        <f t="shared" ref="Q45" si="16">Q43+Q44</f>
        <v>4</v>
      </c>
      <c r="R45" s="262">
        <f t="shared" ref="R45" si="17">R43+R44</f>
        <v>3</v>
      </c>
      <c r="S45" s="262">
        <f t="shared" ref="S45" si="18">S43+S44</f>
        <v>2</v>
      </c>
    </row>
    <row r="46" spans="1:19" s="41" customFormat="1" ht="33" customHeight="1" thickBot="1" x14ac:dyDescent="0.35">
      <c r="A46" s="602" t="s">
        <v>41</v>
      </c>
      <c r="B46" s="603"/>
      <c r="C46" s="603"/>
      <c r="D46" s="603"/>
      <c r="E46" s="603"/>
      <c r="F46" s="604"/>
      <c r="G46" s="612"/>
      <c r="H46" s="613"/>
      <c r="I46" s="613"/>
      <c r="J46" s="614"/>
      <c r="K46" s="614"/>
      <c r="L46" s="614"/>
      <c r="M46" s="614"/>
      <c r="N46" s="614"/>
      <c r="O46" s="614"/>
      <c r="P46" s="614"/>
      <c r="Q46" s="614"/>
      <c r="R46" s="614"/>
      <c r="S46" s="615"/>
    </row>
    <row r="47" spans="1:19" ht="16.5" customHeight="1" thickBot="1" x14ac:dyDescent="0.35">
      <c r="A47" s="706" t="s">
        <v>75</v>
      </c>
      <c r="B47" s="707"/>
      <c r="C47" s="707"/>
      <c r="D47" s="707"/>
      <c r="E47" s="707"/>
      <c r="F47" s="707"/>
      <c r="G47" s="707"/>
      <c r="H47" s="707"/>
      <c r="I47" s="707"/>
      <c r="J47" s="707"/>
      <c r="K47" s="707"/>
      <c r="L47" s="707"/>
      <c r="M47" s="707"/>
      <c r="N47" s="707"/>
      <c r="O47" s="707"/>
      <c r="P47" s="707"/>
      <c r="Q47" s="707"/>
      <c r="R47" s="707"/>
      <c r="S47" s="708"/>
    </row>
    <row r="48" spans="1:19" ht="16.5" customHeight="1" x14ac:dyDescent="0.3">
      <c r="A48" s="201" t="s">
        <v>106</v>
      </c>
      <c r="B48" s="263" t="s">
        <v>8</v>
      </c>
      <c r="C48" s="264"/>
      <c r="D48" s="203"/>
      <c r="E48" s="51"/>
      <c r="F48" s="51"/>
      <c r="G48" s="207">
        <f>G49+G50</f>
        <v>5</v>
      </c>
      <c r="H48" s="49">
        <f t="shared" ref="H48" si="19">G48*30</f>
        <v>150</v>
      </c>
      <c r="I48" s="265"/>
      <c r="J48" s="266"/>
      <c r="K48" s="97"/>
      <c r="L48" s="97"/>
      <c r="M48" s="267"/>
      <c r="N48" s="268"/>
      <c r="O48" s="269"/>
      <c r="P48" s="270"/>
      <c r="Q48" s="271"/>
      <c r="R48" s="270"/>
      <c r="S48" s="272"/>
    </row>
    <row r="49" spans="1:19" s="74" customFormat="1" ht="19.5" customHeight="1" x14ac:dyDescent="0.3">
      <c r="A49" s="75"/>
      <c r="B49" s="214" t="s">
        <v>117</v>
      </c>
      <c r="C49" s="55"/>
      <c r="D49" s="49"/>
      <c r="E49" s="55"/>
      <c r="F49" s="76"/>
      <c r="G49" s="77">
        <v>2</v>
      </c>
      <c r="H49" s="52">
        <f>G49*30</f>
        <v>60</v>
      </c>
      <c r="I49" s="52"/>
      <c r="J49" s="45"/>
      <c r="K49" s="48"/>
      <c r="L49" s="48"/>
      <c r="M49" s="46"/>
      <c r="N49" s="58"/>
      <c r="O49" s="54"/>
      <c r="P49" s="43"/>
      <c r="Q49" s="42"/>
      <c r="R49" s="50"/>
      <c r="S49" s="42"/>
    </row>
    <row r="50" spans="1:19" s="74" customFormat="1" ht="19.5" customHeight="1" x14ac:dyDescent="0.3">
      <c r="A50" s="75"/>
      <c r="B50" s="78" t="s">
        <v>127</v>
      </c>
      <c r="C50" s="55">
        <v>2</v>
      </c>
      <c r="D50" s="49"/>
      <c r="E50" s="53"/>
      <c r="F50" s="76"/>
      <c r="G50" s="77">
        <v>3</v>
      </c>
      <c r="H50" s="52">
        <f>G50*30</f>
        <v>90</v>
      </c>
      <c r="I50" s="52">
        <f>J50+K50+L50</f>
        <v>54</v>
      </c>
      <c r="J50" s="61">
        <v>36</v>
      </c>
      <c r="K50" s="64"/>
      <c r="L50" s="64">
        <v>18</v>
      </c>
      <c r="M50" s="46">
        <f t="shared" ref="M50" si="20">H50-I50</f>
        <v>36</v>
      </c>
      <c r="N50" s="58"/>
      <c r="O50" s="54">
        <v>3</v>
      </c>
      <c r="P50" s="43"/>
      <c r="Q50" s="42"/>
      <c r="R50" s="50"/>
      <c r="S50" s="42"/>
    </row>
    <row r="51" spans="1:19" ht="16.5" customHeight="1" x14ac:dyDescent="0.3">
      <c r="A51" s="63" t="s">
        <v>107</v>
      </c>
      <c r="B51" s="273" t="s">
        <v>11</v>
      </c>
      <c r="C51" s="217"/>
      <c r="D51" s="274"/>
      <c r="E51" s="63"/>
      <c r="F51" s="275"/>
      <c r="G51" s="218">
        <f>G52+G53</f>
        <v>3</v>
      </c>
      <c r="H51" s="49">
        <f t="shared" ref="H51" si="21">G51*30</f>
        <v>90</v>
      </c>
      <c r="I51" s="99"/>
      <c r="J51" s="276"/>
      <c r="K51" s="277"/>
      <c r="L51" s="277"/>
      <c r="M51" s="81"/>
      <c r="N51" s="236"/>
      <c r="O51" s="278"/>
      <c r="P51" s="47"/>
      <c r="Q51" s="221"/>
      <c r="R51" s="44"/>
      <c r="S51" s="279"/>
    </row>
    <row r="52" spans="1:19" s="74" customFormat="1" ht="19.5" customHeight="1" x14ac:dyDescent="0.3">
      <c r="A52" s="75"/>
      <c r="B52" s="214" t="s">
        <v>117</v>
      </c>
      <c r="C52" s="55"/>
      <c r="D52" s="49"/>
      <c r="E52" s="55"/>
      <c r="F52" s="76"/>
      <c r="G52" s="77">
        <v>1</v>
      </c>
      <c r="H52" s="52">
        <f>G52*30</f>
        <v>30</v>
      </c>
      <c r="I52" s="52"/>
      <c r="J52" s="45"/>
      <c r="K52" s="48"/>
      <c r="L52" s="48"/>
      <c r="M52" s="46"/>
      <c r="N52" s="58"/>
      <c r="O52" s="54"/>
      <c r="P52" s="43"/>
      <c r="Q52" s="42"/>
      <c r="R52" s="50"/>
      <c r="S52" s="42"/>
    </row>
    <row r="53" spans="1:19" s="74" customFormat="1" ht="19.5" customHeight="1" x14ac:dyDescent="0.3">
      <c r="A53" s="75"/>
      <c r="B53" s="78" t="s">
        <v>127</v>
      </c>
      <c r="C53" s="55">
        <v>1</v>
      </c>
      <c r="D53" s="49"/>
      <c r="E53" s="53"/>
      <c r="F53" s="76"/>
      <c r="G53" s="77">
        <v>2</v>
      </c>
      <c r="H53" s="52">
        <f>G53*30</f>
        <v>60</v>
      </c>
      <c r="I53" s="52">
        <f>J53+K53+L53</f>
        <v>45</v>
      </c>
      <c r="J53" s="61">
        <v>30</v>
      </c>
      <c r="K53" s="64"/>
      <c r="L53" s="64">
        <v>15</v>
      </c>
      <c r="M53" s="46">
        <f t="shared" ref="M53" si="22">H53-I53</f>
        <v>15</v>
      </c>
      <c r="N53" s="58">
        <v>3</v>
      </c>
      <c r="O53" s="54"/>
      <c r="P53" s="43"/>
      <c r="Q53" s="42"/>
      <c r="R53" s="50"/>
      <c r="S53" s="42"/>
    </row>
    <row r="54" spans="1:19" ht="16.5" customHeight="1" x14ac:dyDescent="0.3">
      <c r="A54" s="63" t="s">
        <v>76</v>
      </c>
      <c r="B54" s="273" t="s">
        <v>196</v>
      </c>
      <c r="C54" s="49">
        <v>1</v>
      </c>
      <c r="D54" s="55"/>
      <c r="E54" s="49"/>
      <c r="F54" s="222"/>
      <c r="G54" s="98">
        <v>6</v>
      </c>
      <c r="H54" s="49">
        <f t="shared" ref="H54:H55" si="23">G54*30</f>
        <v>180</v>
      </c>
      <c r="I54" s="99">
        <f t="shared" ref="I54:I63" si="24">J54+K54+L54</f>
        <v>60</v>
      </c>
      <c r="J54" s="44">
        <v>30</v>
      </c>
      <c r="K54" s="79"/>
      <c r="L54" s="79">
        <v>30</v>
      </c>
      <c r="M54" s="81">
        <f t="shared" ref="M54:M76" si="25">H54-I54</f>
        <v>120</v>
      </c>
      <c r="N54" s="59">
        <v>4</v>
      </c>
      <c r="O54" s="80"/>
      <c r="P54" s="47"/>
      <c r="Q54" s="46"/>
      <c r="R54" s="47"/>
      <c r="S54" s="188"/>
    </row>
    <row r="55" spans="1:19" ht="18" customHeight="1" x14ac:dyDescent="0.3">
      <c r="A55" s="63" t="s">
        <v>77</v>
      </c>
      <c r="B55" s="100" t="s">
        <v>7</v>
      </c>
      <c r="C55" s="219"/>
      <c r="D55" s="280"/>
      <c r="E55" s="281"/>
      <c r="F55" s="281"/>
      <c r="G55" s="282">
        <f>G56+G57</f>
        <v>5</v>
      </c>
      <c r="H55" s="49">
        <f t="shared" si="23"/>
        <v>150</v>
      </c>
      <c r="I55" s="99"/>
      <c r="J55" s="44"/>
      <c r="K55" s="79"/>
      <c r="L55" s="79"/>
      <c r="M55" s="81"/>
      <c r="N55" s="59"/>
      <c r="O55" s="56"/>
      <c r="P55" s="47"/>
      <c r="Q55" s="46"/>
      <c r="R55" s="47"/>
      <c r="S55" s="188"/>
    </row>
    <row r="56" spans="1:19" s="74" customFormat="1" ht="19.5" customHeight="1" x14ac:dyDescent="0.3">
      <c r="A56" s="75"/>
      <c r="B56" s="214" t="s">
        <v>117</v>
      </c>
      <c r="C56" s="55"/>
      <c r="D56" s="49"/>
      <c r="E56" s="55"/>
      <c r="F56" s="76"/>
      <c r="G56" s="77">
        <v>1</v>
      </c>
      <c r="H56" s="52">
        <f>G56*30</f>
        <v>30</v>
      </c>
      <c r="I56" s="52"/>
      <c r="J56" s="45"/>
      <c r="K56" s="48"/>
      <c r="L56" s="48"/>
      <c r="M56" s="46"/>
      <c r="N56" s="58"/>
      <c r="O56" s="54"/>
      <c r="P56" s="43"/>
      <c r="Q56" s="42"/>
      <c r="R56" s="50"/>
      <c r="S56" s="42"/>
    </row>
    <row r="57" spans="1:19" s="74" customFormat="1" ht="19.5" customHeight="1" x14ac:dyDescent="0.3">
      <c r="A57" s="75"/>
      <c r="B57" s="78" t="s">
        <v>127</v>
      </c>
      <c r="C57" s="55">
        <v>1</v>
      </c>
      <c r="D57" s="49"/>
      <c r="E57" s="53"/>
      <c r="F57" s="76"/>
      <c r="G57" s="77">
        <v>4</v>
      </c>
      <c r="H57" s="52">
        <f>G57*30</f>
        <v>120</v>
      </c>
      <c r="I57" s="52">
        <f>J57+K57+L57</f>
        <v>60</v>
      </c>
      <c r="J57" s="61">
        <v>30</v>
      </c>
      <c r="K57" s="64"/>
      <c r="L57" s="64">
        <v>30</v>
      </c>
      <c r="M57" s="46">
        <f t="shared" ref="M57" si="26">H57-I57</f>
        <v>60</v>
      </c>
      <c r="N57" s="58">
        <v>4</v>
      </c>
      <c r="O57" s="54"/>
      <c r="P57" s="43"/>
      <c r="Q57" s="42"/>
      <c r="R57" s="50"/>
      <c r="S57" s="42"/>
    </row>
    <row r="58" spans="1:19" ht="30.75" customHeight="1" x14ac:dyDescent="0.3">
      <c r="A58" s="63" t="s">
        <v>78</v>
      </c>
      <c r="B58" s="100" t="s">
        <v>199</v>
      </c>
      <c r="C58" s="49"/>
      <c r="D58" s="280" t="s">
        <v>218</v>
      </c>
      <c r="E58" s="281"/>
      <c r="F58" s="281"/>
      <c r="G58" s="98">
        <v>5</v>
      </c>
      <c r="H58" s="49">
        <f t="shared" ref="H58:H63" si="27">G58*30</f>
        <v>150</v>
      </c>
      <c r="I58" s="99">
        <f t="shared" si="24"/>
        <v>60</v>
      </c>
      <c r="J58" s="44">
        <v>30</v>
      </c>
      <c r="K58" s="79"/>
      <c r="L58" s="79">
        <v>30</v>
      </c>
      <c r="M58" s="81">
        <f t="shared" si="25"/>
        <v>90</v>
      </c>
      <c r="N58" s="59"/>
      <c r="O58" s="56"/>
      <c r="P58" s="445">
        <v>4</v>
      </c>
      <c r="Q58" s="46"/>
      <c r="R58" s="47"/>
      <c r="S58" s="188"/>
    </row>
    <row r="59" spans="1:19" ht="17.25" customHeight="1" x14ac:dyDescent="0.3">
      <c r="A59" s="63" t="s">
        <v>108</v>
      </c>
      <c r="B59" s="283" t="s">
        <v>201</v>
      </c>
      <c r="C59" s="49">
        <v>4</v>
      </c>
      <c r="D59" s="55"/>
      <c r="E59" s="49"/>
      <c r="F59" s="222"/>
      <c r="G59" s="98">
        <v>5</v>
      </c>
      <c r="H59" s="49">
        <f>G59*30</f>
        <v>150</v>
      </c>
      <c r="I59" s="99">
        <f>J59+K59+L59</f>
        <v>72</v>
      </c>
      <c r="J59" s="44">
        <v>36</v>
      </c>
      <c r="K59" s="79"/>
      <c r="L59" s="79">
        <v>36</v>
      </c>
      <c r="M59" s="81">
        <f>H59-I59</f>
        <v>78</v>
      </c>
      <c r="N59" s="59"/>
      <c r="O59" s="56"/>
      <c r="P59" s="47"/>
      <c r="Q59" s="444">
        <v>4</v>
      </c>
      <c r="R59" s="47"/>
      <c r="S59" s="188"/>
    </row>
    <row r="60" spans="1:19" ht="33.75" customHeight="1" x14ac:dyDescent="0.3">
      <c r="A60" s="63" t="s">
        <v>79</v>
      </c>
      <c r="B60" s="100" t="s">
        <v>203</v>
      </c>
      <c r="C60" s="49"/>
      <c r="D60" s="55" t="s">
        <v>170</v>
      </c>
      <c r="E60" s="49"/>
      <c r="F60" s="49"/>
      <c r="G60" s="466">
        <f>G61+G62</f>
        <v>6</v>
      </c>
      <c r="H60" s="452">
        <f t="shared" ref="H60" si="28">G60*30</f>
        <v>180</v>
      </c>
      <c r="I60" s="99"/>
      <c r="J60" s="44"/>
      <c r="K60" s="79"/>
      <c r="L60" s="79"/>
      <c r="M60" s="81"/>
      <c r="N60" s="59"/>
      <c r="O60" s="56"/>
      <c r="P60" s="47"/>
      <c r="Q60" s="46"/>
      <c r="R60" s="47"/>
      <c r="S60" s="188"/>
    </row>
    <row r="61" spans="1:19" s="441" customFormat="1" ht="15" customHeight="1" x14ac:dyDescent="0.3">
      <c r="A61" s="460"/>
      <c r="B61" s="214" t="s">
        <v>117</v>
      </c>
      <c r="C61" s="55"/>
      <c r="D61" s="452"/>
      <c r="E61" s="55"/>
      <c r="F61" s="76"/>
      <c r="G61" s="77">
        <v>1</v>
      </c>
      <c r="H61" s="446">
        <f>G61*30</f>
        <v>30</v>
      </c>
      <c r="I61" s="446"/>
      <c r="J61" s="454"/>
      <c r="K61" s="450"/>
      <c r="L61" s="450"/>
      <c r="M61" s="455"/>
      <c r="N61" s="465"/>
      <c r="O61" s="56"/>
      <c r="P61" s="449"/>
      <c r="Q61" s="455"/>
      <c r="R61" s="449"/>
      <c r="S61" s="188"/>
    </row>
    <row r="62" spans="1:19" s="441" customFormat="1" ht="15.75" customHeight="1" x14ac:dyDescent="0.3">
      <c r="A62" s="460"/>
      <c r="B62" s="78" t="s">
        <v>127</v>
      </c>
      <c r="C62" s="55">
        <v>4</v>
      </c>
      <c r="D62" s="452"/>
      <c r="E62" s="53"/>
      <c r="F62" s="76"/>
      <c r="G62" s="77">
        <v>5</v>
      </c>
      <c r="H62" s="446">
        <f>G62*30</f>
        <v>150</v>
      </c>
      <c r="I62" s="446">
        <f>J62+K62+L62</f>
        <v>72</v>
      </c>
      <c r="J62" s="61">
        <v>36</v>
      </c>
      <c r="K62" s="64">
        <v>36</v>
      </c>
      <c r="L62" s="64"/>
      <c r="M62" s="455">
        <f t="shared" ref="M62" si="29">H62-I62</f>
        <v>78</v>
      </c>
      <c r="N62" s="465"/>
      <c r="O62" s="56"/>
      <c r="P62" s="449"/>
      <c r="Q62" s="455">
        <v>4</v>
      </c>
      <c r="R62" s="449"/>
      <c r="S62" s="188"/>
    </row>
    <row r="63" spans="1:19" ht="22.5" customHeight="1" x14ac:dyDescent="0.3">
      <c r="A63" s="63" t="s">
        <v>102</v>
      </c>
      <c r="B63" s="283" t="s">
        <v>204</v>
      </c>
      <c r="C63" s="49">
        <v>4</v>
      </c>
      <c r="D63" s="55"/>
      <c r="E63" s="49"/>
      <c r="F63" s="222"/>
      <c r="G63" s="98">
        <v>6</v>
      </c>
      <c r="H63" s="49">
        <f t="shared" si="27"/>
        <v>180</v>
      </c>
      <c r="I63" s="99">
        <f t="shared" si="24"/>
        <v>72</v>
      </c>
      <c r="J63" s="448">
        <v>36</v>
      </c>
      <c r="K63" s="442"/>
      <c r="L63" s="442">
        <v>36</v>
      </c>
      <c r="M63" s="81">
        <f>H63-I63</f>
        <v>108</v>
      </c>
      <c r="N63" s="465"/>
      <c r="O63" s="56"/>
      <c r="P63" s="449"/>
      <c r="Q63" s="444">
        <v>4</v>
      </c>
      <c r="R63" s="47"/>
      <c r="S63" s="188"/>
    </row>
    <row r="64" spans="1:19" ht="18" customHeight="1" x14ac:dyDescent="0.3">
      <c r="A64" s="224" t="s">
        <v>109</v>
      </c>
      <c r="B64" s="100" t="s">
        <v>205</v>
      </c>
      <c r="C64" s="49">
        <v>5</v>
      </c>
      <c r="D64" s="55"/>
      <c r="E64" s="49"/>
      <c r="F64" s="49"/>
      <c r="G64" s="284">
        <v>6</v>
      </c>
      <c r="H64" s="49">
        <f>G64*30</f>
        <v>180</v>
      </c>
      <c r="I64" s="99">
        <f>J64+K64+L64</f>
        <v>60</v>
      </c>
      <c r="J64" s="44">
        <v>30</v>
      </c>
      <c r="K64" s="79"/>
      <c r="L64" s="79">
        <v>30</v>
      </c>
      <c r="M64" s="81">
        <f>H64-I64</f>
        <v>120</v>
      </c>
      <c r="N64" s="58"/>
      <c r="O64" s="54"/>
      <c r="P64" s="43"/>
      <c r="Q64" s="42"/>
      <c r="R64" s="449">
        <v>4</v>
      </c>
      <c r="S64" s="285"/>
    </row>
    <row r="65" spans="1:19" ht="16.5" customHeight="1" x14ac:dyDescent="0.3">
      <c r="A65" s="63" t="s">
        <v>103</v>
      </c>
      <c r="B65" s="464" t="s">
        <v>212</v>
      </c>
      <c r="C65" s="49"/>
      <c r="D65" s="55"/>
      <c r="E65" s="49"/>
      <c r="F65" s="222"/>
      <c r="G65" s="98">
        <f>G66+G69</f>
        <v>8</v>
      </c>
      <c r="H65" s="286">
        <f>G65*30</f>
        <v>240</v>
      </c>
      <c r="I65" s="99"/>
      <c r="J65" s="196"/>
      <c r="K65" s="287"/>
      <c r="L65" s="287"/>
      <c r="M65" s="81"/>
      <c r="N65" s="58"/>
      <c r="O65" s="288"/>
      <c r="P65" s="43"/>
      <c r="Q65" s="42"/>
      <c r="R65" s="43"/>
      <c r="S65" s="285"/>
    </row>
    <row r="66" spans="1:19" ht="16.5" customHeight="1" x14ac:dyDescent="0.3">
      <c r="A66" s="75" t="s">
        <v>171</v>
      </c>
      <c r="B66" s="289" t="s">
        <v>212</v>
      </c>
      <c r="C66" s="290"/>
      <c r="D66" s="291"/>
      <c r="E66" s="292"/>
      <c r="F66" s="292"/>
      <c r="G66" s="101">
        <f>G67+G68</f>
        <v>6</v>
      </c>
      <c r="H66" s="52">
        <f t="shared" ref="H66:H76" si="30">G66*30</f>
        <v>180</v>
      </c>
      <c r="I66" s="102"/>
      <c r="J66" s="47"/>
      <c r="K66" s="48"/>
      <c r="L66" s="48"/>
      <c r="M66" s="103"/>
      <c r="N66" s="58"/>
      <c r="O66" s="288"/>
      <c r="P66" s="43"/>
      <c r="Q66" s="42"/>
      <c r="R66" s="43"/>
      <c r="S66" s="285"/>
    </row>
    <row r="67" spans="1:19" s="74" customFormat="1" ht="19.5" customHeight="1" x14ac:dyDescent="0.3">
      <c r="A67" s="75"/>
      <c r="B67" s="214" t="s">
        <v>117</v>
      </c>
      <c r="C67" s="55"/>
      <c r="D67" s="49"/>
      <c r="E67" s="55"/>
      <c r="F67" s="76"/>
      <c r="G67" s="77">
        <v>3</v>
      </c>
      <c r="H67" s="52">
        <f>G67*30</f>
        <v>90</v>
      </c>
      <c r="I67" s="52"/>
      <c r="J67" s="45"/>
      <c r="K67" s="48"/>
      <c r="L67" s="48"/>
      <c r="M67" s="46"/>
      <c r="N67" s="58"/>
      <c r="O67" s="54"/>
      <c r="P67" s="43"/>
      <c r="Q67" s="42"/>
      <c r="R67" s="50"/>
      <c r="S67" s="42"/>
    </row>
    <row r="68" spans="1:19" s="74" customFormat="1" ht="19.5" customHeight="1" x14ac:dyDescent="0.3">
      <c r="A68" s="75"/>
      <c r="B68" s="78" t="s">
        <v>127</v>
      </c>
      <c r="C68" s="55">
        <v>1</v>
      </c>
      <c r="D68" s="49"/>
      <c r="E68" s="53"/>
      <c r="F68" s="76"/>
      <c r="G68" s="77">
        <v>3</v>
      </c>
      <c r="H68" s="52">
        <f>G68*30</f>
        <v>90</v>
      </c>
      <c r="I68" s="52">
        <f>J68+K68+L68</f>
        <v>60</v>
      </c>
      <c r="J68" s="61">
        <v>30</v>
      </c>
      <c r="K68" s="64"/>
      <c r="L68" s="64">
        <v>30</v>
      </c>
      <c r="M68" s="46">
        <f t="shared" ref="M68" si="31">H68-I68</f>
        <v>30</v>
      </c>
      <c r="N68" s="58">
        <v>4</v>
      </c>
      <c r="O68" s="54"/>
      <c r="P68" s="43"/>
      <c r="Q68" s="42"/>
      <c r="R68" s="50"/>
      <c r="S68" s="42"/>
    </row>
    <row r="69" spans="1:19" ht="31.5" customHeight="1" x14ac:dyDescent="0.3">
      <c r="A69" s="75" t="s">
        <v>172</v>
      </c>
      <c r="B69" s="289" t="s">
        <v>214</v>
      </c>
      <c r="C69" s="290"/>
      <c r="D69" s="293"/>
      <c r="E69" s="294"/>
      <c r="F69" s="292" t="s">
        <v>144</v>
      </c>
      <c r="G69" s="101">
        <v>2</v>
      </c>
      <c r="H69" s="52">
        <f t="shared" si="30"/>
        <v>60</v>
      </c>
      <c r="I69" s="99"/>
      <c r="J69" s="47"/>
      <c r="K69" s="48"/>
      <c r="L69" s="48"/>
      <c r="M69" s="103">
        <f t="shared" si="25"/>
        <v>60</v>
      </c>
      <c r="N69" s="59"/>
      <c r="O69" s="56"/>
      <c r="P69" s="47"/>
      <c r="Q69" s="295"/>
      <c r="R69" s="47"/>
      <c r="S69" s="188"/>
    </row>
    <row r="70" spans="1:19" ht="31.2" x14ac:dyDescent="0.3">
      <c r="A70" s="63" t="s">
        <v>110</v>
      </c>
      <c r="B70" s="100" t="s">
        <v>6</v>
      </c>
      <c r="C70" s="49"/>
      <c r="D70" s="55"/>
      <c r="E70" s="49"/>
      <c r="F70" s="49"/>
      <c r="G70" s="466">
        <f>G71+G72</f>
        <v>4</v>
      </c>
      <c r="H70" s="452">
        <f t="shared" si="30"/>
        <v>120</v>
      </c>
      <c r="I70" s="99"/>
      <c r="J70" s="44"/>
      <c r="K70" s="79"/>
      <c r="L70" s="79"/>
      <c r="M70" s="81"/>
      <c r="N70" s="59"/>
      <c r="O70" s="56"/>
      <c r="P70" s="47"/>
      <c r="Q70" s="46"/>
      <c r="R70" s="47"/>
      <c r="S70" s="188"/>
    </row>
    <row r="71" spans="1:19" s="74" customFormat="1" ht="19.5" customHeight="1" x14ac:dyDescent="0.3">
      <c r="A71" s="75"/>
      <c r="B71" s="214" t="s">
        <v>117</v>
      </c>
      <c r="C71" s="55"/>
      <c r="D71" s="49"/>
      <c r="E71" s="55"/>
      <c r="F71" s="76"/>
      <c r="G71" s="77">
        <v>1</v>
      </c>
      <c r="H71" s="52">
        <f>G71*30</f>
        <v>30</v>
      </c>
      <c r="I71" s="52"/>
      <c r="J71" s="45"/>
      <c r="K71" s="48"/>
      <c r="L71" s="48"/>
      <c r="M71" s="46"/>
      <c r="N71" s="58"/>
      <c r="O71" s="54"/>
      <c r="P71" s="43"/>
      <c r="Q71" s="42"/>
      <c r="R71" s="50"/>
      <c r="S71" s="42"/>
    </row>
    <row r="72" spans="1:19" s="74" customFormat="1" ht="19.5" customHeight="1" x14ac:dyDescent="0.3">
      <c r="A72" s="75"/>
      <c r="B72" s="78" t="s">
        <v>127</v>
      </c>
      <c r="C72" s="55">
        <v>2</v>
      </c>
      <c r="D72" s="49"/>
      <c r="E72" s="53"/>
      <c r="F72" s="76"/>
      <c r="G72" s="77">
        <v>3</v>
      </c>
      <c r="H72" s="52">
        <f>G72*30</f>
        <v>90</v>
      </c>
      <c r="I72" s="52">
        <f>J72+K72+L72</f>
        <v>54</v>
      </c>
      <c r="J72" s="61">
        <v>36</v>
      </c>
      <c r="K72" s="64"/>
      <c r="L72" s="64">
        <v>18</v>
      </c>
      <c r="M72" s="46">
        <f t="shared" ref="M72" si="32">H72-I72</f>
        <v>36</v>
      </c>
      <c r="N72" s="58"/>
      <c r="O72" s="54">
        <v>3</v>
      </c>
      <c r="P72" s="43"/>
      <c r="Q72" s="42"/>
      <c r="R72" s="50"/>
      <c r="S72" s="42"/>
    </row>
    <row r="73" spans="1:19" x14ac:dyDescent="0.3">
      <c r="A73" s="63" t="s">
        <v>104</v>
      </c>
      <c r="B73" s="464" t="s">
        <v>197</v>
      </c>
      <c r="C73" s="452"/>
      <c r="D73" s="55"/>
      <c r="E73" s="452"/>
      <c r="F73" s="452"/>
      <c r="G73" s="466">
        <f>G74+G75</f>
        <v>4</v>
      </c>
      <c r="H73" s="452">
        <f t="shared" ref="H73" si="33">G73*30</f>
        <v>120</v>
      </c>
      <c r="I73" s="99"/>
      <c r="J73" s="448"/>
      <c r="K73" s="442"/>
      <c r="L73" s="442"/>
      <c r="M73" s="81"/>
      <c r="N73" s="58"/>
      <c r="O73" s="288"/>
      <c r="P73" s="43"/>
      <c r="Q73" s="42"/>
      <c r="R73" s="43"/>
      <c r="S73" s="285"/>
    </row>
    <row r="74" spans="1:19" s="441" customFormat="1" x14ac:dyDescent="0.3">
      <c r="A74" s="463"/>
      <c r="B74" s="214" t="s">
        <v>117</v>
      </c>
      <c r="C74" s="55"/>
      <c r="D74" s="452"/>
      <c r="E74" s="55"/>
      <c r="F74" s="76"/>
      <c r="G74" s="77">
        <v>1</v>
      </c>
      <c r="H74" s="446">
        <f>G74*30</f>
        <v>30</v>
      </c>
      <c r="I74" s="446"/>
      <c r="J74" s="454"/>
      <c r="K74" s="450"/>
      <c r="L74" s="450"/>
      <c r="M74" s="455"/>
      <c r="N74" s="58"/>
      <c r="O74" s="288"/>
      <c r="P74" s="445"/>
      <c r="Q74" s="444"/>
      <c r="R74" s="445"/>
      <c r="S74" s="285"/>
    </row>
    <row r="75" spans="1:19" s="441" customFormat="1" x14ac:dyDescent="0.3">
      <c r="A75" s="463"/>
      <c r="B75" s="78" t="s">
        <v>127</v>
      </c>
      <c r="C75" s="55">
        <v>2</v>
      </c>
      <c r="D75" s="452"/>
      <c r="E75" s="53"/>
      <c r="F75" s="76"/>
      <c r="G75" s="77">
        <v>3</v>
      </c>
      <c r="H75" s="446">
        <f>G75*30</f>
        <v>90</v>
      </c>
      <c r="I75" s="446">
        <f>J75+K75+L75</f>
        <v>54</v>
      </c>
      <c r="J75" s="61">
        <v>36</v>
      </c>
      <c r="K75" s="64"/>
      <c r="L75" s="64">
        <v>18</v>
      </c>
      <c r="M75" s="455">
        <f t="shared" ref="M75" si="34">H75-I75</f>
        <v>36</v>
      </c>
      <c r="N75" s="58"/>
      <c r="O75" s="54">
        <v>3</v>
      </c>
      <c r="P75" s="445"/>
      <c r="Q75" s="444"/>
      <c r="R75" s="445"/>
      <c r="S75" s="285"/>
    </row>
    <row r="76" spans="1:19" ht="18" customHeight="1" x14ac:dyDescent="0.3">
      <c r="A76" s="224" t="s">
        <v>111</v>
      </c>
      <c r="B76" s="283" t="s">
        <v>206</v>
      </c>
      <c r="C76" s="49"/>
      <c r="D76" s="55">
        <v>3</v>
      </c>
      <c r="E76" s="49"/>
      <c r="F76" s="222"/>
      <c r="G76" s="98">
        <v>3</v>
      </c>
      <c r="H76" s="49">
        <f t="shared" si="30"/>
        <v>90</v>
      </c>
      <c r="I76" s="99">
        <f t="shared" ref="I76" si="35">J76+K76+L76</f>
        <v>30</v>
      </c>
      <c r="J76" s="44">
        <v>15</v>
      </c>
      <c r="K76" s="79"/>
      <c r="L76" s="79">
        <v>15</v>
      </c>
      <c r="M76" s="81">
        <f t="shared" si="25"/>
        <v>60</v>
      </c>
      <c r="N76" s="58"/>
      <c r="O76" s="243"/>
      <c r="P76" s="43"/>
      <c r="Q76" s="42"/>
      <c r="R76" s="43"/>
      <c r="S76" s="285"/>
    </row>
    <row r="77" spans="1:19" s="440" customFormat="1" ht="19.5" customHeight="1" x14ac:dyDescent="0.3">
      <c r="A77" s="75"/>
      <c r="B77" s="214" t="s">
        <v>117</v>
      </c>
      <c r="C77" s="55"/>
      <c r="D77" s="452"/>
      <c r="E77" s="55"/>
      <c r="F77" s="76"/>
      <c r="G77" s="77">
        <v>2</v>
      </c>
      <c r="H77" s="446">
        <f>G77*30</f>
        <v>60</v>
      </c>
      <c r="I77" s="446"/>
      <c r="J77" s="454"/>
      <c r="K77" s="450"/>
      <c r="L77" s="450"/>
      <c r="M77" s="455"/>
      <c r="N77" s="58"/>
      <c r="O77" s="54"/>
      <c r="P77" s="445"/>
      <c r="Q77" s="444"/>
      <c r="R77" s="443"/>
      <c r="S77" s="444"/>
    </row>
    <row r="78" spans="1:19" s="440" customFormat="1" ht="19.5" customHeight="1" x14ac:dyDescent="0.3">
      <c r="A78" s="75"/>
      <c r="B78" s="78" t="s">
        <v>127</v>
      </c>
      <c r="C78" s="55">
        <v>6</v>
      </c>
      <c r="D78" s="452"/>
      <c r="E78" s="53"/>
      <c r="F78" s="76"/>
      <c r="G78" s="77">
        <v>4</v>
      </c>
      <c r="H78" s="446">
        <f>G78*30</f>
        <v>120</v>
      </c>
      <c r="I78" s="446">
        <f>J78+K78+L78</f>
        <v>65</v>
      </c>
      <c r="J78" s="61">
        <v>26</v>
      </c>
      <c r="K78" s="64"/>
      <c r="L78" s="64">
        <v>39</v>
      </c>
      <c r="M78" s="455">
        <f t="shared" ref="M78" si="36">H78-I78</f>
        <v>55</v>
      </c>
      <c r="N78" s="58"/>
      <c r="O78" s="54"/>
      <c r="P78" s="445"/>
      <c r="Q78" s="444"/>
      <c r="R78" s="443"/>
      <c r="S78" s="455">
        <v>5</v>
      </c>
    </row>
    <row r="79" spans="1:19" ht="24" customHeight="1" x14ac:dyDescent="0.3">
      <c r="A79" s="460" t="s">
        <v>105</v>
      </c>
      <c r="B79" s="283" t="s">
        <v>198</v>
      </c>
      <c r="C79" s="49"/>
      <c r="D79" s="297"/>
      <c r="E79" s="298"/>
      <c r="F79" s="299"/>
      <c r="G79" s="300">
        <f>G80+G83</f>
        <v>7</v>
      </c>
      <c r="H79" s="223">
        <f>H80+H83</f>
        <v>210</v>
      </c>
      <c r="I79" s="223"/>
      <c r="J79" s="301"/>
      <c r="K79" s="302"/>
      <c r="L79" s="302"/>
      <c r="M79" s="303"/>
      <c r="N79" s="304"/>
      <c r="O79" s="305"/>
      <c r="P79" s="306"/>
      <c r="Q79" s="307"/>
      <c r="R79" s="306"/>
      <c r="S79" s="308"/>
    </row>
    <row r="80" spans="1:19" ht="16.5" customHeight="1" x14ac:dyDescent="0.3">
      <c r="A80" s="104" t="s">
        <v>222</v>
      </c>
      <c r="B80" s="105" t="s">
        <v>198</v>
      </c>
      <c r="C80" s="49"/>
      <c r="D80" s="62"/>
      <c r="E80" s="52"/>
      <c r="F80" s="106"/>
      <c r="G80" s="101">
        <f>G81+G82</f>
        <v>5</v>
      </c>
      <c r="H80" s="446">
        <f>G80*30</f>
        <v>150</v>
      </c>
      <c r="I80" s="102"/>
      <c r="J80" s="449"/>
      <c r="K80" s="450"/>
      <c r="L80" s="450"/>
      <c r="M80" s="103"/>
      <c r="N80" s="59"/>
      <c r="O80" s="296"/>
      <c r="P80" s="47"/>
      <c r="Q80" s="46"/>
      <c r="R80" s="47"/>
      <c r="S80" s="188"/>
    </row>
    <row r="81" spans="1:19" s="441" customFormat="1" ht="16.5" customHeight="1" x14ac:dyDescent="0.3">
      <c r="A81" s="461"/>
      <c r="B81" s="214" t="s">
        <v>117</v>
      </c>
      <c r="C81" s="452"/>
      <c r="D81" s="62"/>
      <c r="E81" s="446"/>
      <c r="F81" s="106"/>
      <c r="G81" s="77">
        <v>2</v>
      </c>
      <c r="H81" s="446">
        <f>G81*30</f>
        <v>60</v>
      </c>
      <c r="I81" s="446"/>
      <c r="J81" s="454"/>
      <c r="K81" s="450"/>
      <c r="L81" s="450"/>
      <c r="M81" s="455"/>
      <c r="N81" s="465"/>
      <c r="O81" s="296"/>
      <c r="P81" s="449"/>
      <c r="Q81" s="455"/>
      <c r="R81" s="449"/>
      <c r="S81" s="188"/>
    </row>
    <row r="82" spans="1:19" s="441" customFormat="1" ht="16.5" customHeight="1" x14ac:dyDescent="0.3">
      <c r="A82" s="461"/>
      <c r="B82" s="78" t="s">
        <v>127</v>
      </c>
      <c r="C82" s="452">
        <v>2</v>
      </c>
      <c r="D82" s="62"/>
      <c r="E82" s="446"/>
      <c r="F82" s="106"/>
      <c r="G82" s="77">
        <v>3</v>
      </c>
      <c r="H82" s="446">
        <f>G82*30</f>
        <v>90</v>
      </c>
      <c r="I82" s="446">
        <f>J82+K82+L82</f>
        <v>72</v>
      </c>
      <c r="J82" s="61">
        <v>36</v>
      </c>
      <c r="K82" s="64"/>
      <c r="L82" s="64">
        <v>36</v>
      </c>
      <c r="M82" s="455">
        <f t="shared" ref="M82" si="37">H82-I82</f>
        <v>18</v>
      </c>
      <c r="N82" s="465"/>
      <c r="O82" s="296">
        <v>4</v>
      </c>
      <c r="P82" s="449"/>
      <c r="Q82" s="455"/>
      <c r="R82" s="449"/>
      <c r="S82" s="188"/>
    </row>
    <row r="83" spans="1:19" ht="20.25" customHeight="1" x14ac:dyDescent="0.3">
      <c r="A83" s="104" t="s">
        <v>223</v>
      </c>
      <c r="B83" s="105" t="s">
        <v>215</v>
      </c>
      <c r="C83" s="49"/>
      <c r="D83" s="62"/>
      <c r="E83" s="52"/>
      <c r="F83" s="106" t="s">
        <v>221</v>
      </c>
      <c r="G83" s="101">
        <v>2</v>
      </c>
      <c r="H83" s="52">
        <f>G83*30</f>
        <v>60</v>
      </c>
      <c r="I83" s="102"/>
      <c r="J83" s="47"/>
      <c r="K83" s="48"/>
      <c r="L83" s="48"/>
      <c r="M83" s="103">
        <f>H83-I83</f>
        <v>60</v>
      </c>
      <c r="N83" s="59"/>
      <c r="O83" s="80"/>
      <c r="P83" s="47"/>
      <c r="Q83" s="46"/>
      <c r="R83" s="47"/>
      <c r="S83" s="188"/>
    </row>
    <row r="84" spans="1:19" ht="24.75" customHeight="1" x14ac:dyDescent="0.3">
      <c r="A84" s="460" t="s">
        <v>131</v>
      </c>
      <c r="B84" s="283" t="s">
        <v>200</v>
      </c>
      <c r="C84" s="49"/>
      <c r="D84" s="55"/>
      <c r="E84" s="49"/>
      <c r="F84" s="222"/>
      <c r="G84" s="300">
        <f>G85+G88</f>
        <v>8</v>
      </c>
      <c r="H84" s="223">
        <f>H85+H88</f>
        <v>240</v>
      </c>
      <c r="I84" s="99"/>
      <c r="J84" s="107"/>
      <c r="K84" s="309"/>
      <c r="L84" s="309"/>
      <c r="M84" s="81"/>
      <c r="N84" s="59"/>
      <c r="O84" s="80"/>
      <c r="P84" s="47"/>
      <c r="Q84" s="46"/>
      <c r="R84" s="47"/>
      <c r="S84" s="188"/>
    </row>
    <row r="85" spans="1:19" ht="16.5" customHeight="1" x14ac:dyDescent="0.3">
      <c r="A85" s="104" t="s">
        <v>224</v>
      </c>
      <c r="B85" s="105" t="s">
        <v>200</v>
      </c>
      <c r="C85" s="52"/>
      <c r="D85" s="62"/>
      <c r="E85" s="52"/>
      <c r="F85" s="108"/>
      <c r="G85" s="101">
        <f>G86+G87</f>
        <v>6</v>
      </c>
      <c r="H85" s="446">
        <f>G85*30</f>
        <v>180</v>
      </c>
      <c r="I85" s="102"/>
      <c r="J85" s="109"/>
      <c r="K85" s="110"/>
      <c r="L85" s="110"/>
      <c r="M85" s="103"/>
      <c r="N85" s="107"/>
      <c r="O85" s="185"/>
      <c r="P85" s="111"/>
      <c r="Q85" s="112">
        <f>Q55+Q88</f>
        <v>0</v>
      </c>
      <c r="R85" s="151">
        <v>2</v>
      </c>
      <c r="S85" s="113">
        <f>S55+S88</f>
        <v>0</v>
      </c>
    </row>
    <row r="86" spans="1:19" s="441" customFormat="1" ht="16.5" customHeight="1" x14ac:dyDescent="0.3">
      <c r="A86" s="462"/>
      <c r="B86" s="214" t="s">
        <v>117</v>
      </c>
      <c r="C86" s="452"/>
      <c r="D86" s="62"/>
      <c r="E86" s="446"/>
      <c r="F86" s="106"/>
      <c r="G86" s="77">
        <v>2</v>
      </c>
      <c r="H86" s="446">
        <f>G86*30</f>
        <v>60</v>
      </c>
      <c r="I86" s="446"/>
      <c r="J86" s="454"/>
      <c r="K86" s="450"/>
      <c r="L86" s="450"/>
      <c r="M86" s="455"/>
      <c r="N86" s="465"/>
      <c r="O86" s="296"/>
      <c r="P86" s="478"/>
      <c r="Q86" s="479"/>
      <c r="R86" s="480"/>
      <c r="S86" s="457"/>
    </row>
    <row r="87" spans="1:19" s="441" customFormat="1" ht="16.5" customHeight="1" x14ac:dyDescent="0.3">
      <c r="A87" s="462"/>
      <c r="B87" s="78" t="s">
        <v>127</v>
      </c>
      <c r="C87" s="452">
        <v>3</v>
      </c>
      <c r="D87" s="62"/>
      <c r="E87" s="446"/>
      <c r="F87" s="106"/>
      <c r="G87" s="77">
        <v>4</v>
      </c>
      <c r="H87" s="446">
        <f>G87*30</f>
        <v>120</v>
      </c>
      <c r="I87" s="446">
        <f>J87+K87+L87</f>
        <v>60</v>
      </c>
      <c r="J87" s="61">
        <v>30</v>
      </c>
      <c r="K87" s="64"/>
      <c r="L87" s="64">
        <v>30</v>
      </c>
      <c r="M87" s="455">
        <f t="shared" ref="M87" si="38">H87-I87</f>
        <v>60</v>
      </c>
      <c r="N87" s="465"/>
      <c r="O87" s="296"/>
      <c r="P87" s="445">
        <v>4</v>
      </c>
      <c r="Q87" s="479"/>
      <c r="R87" s="480"/>
      <c r="S87" s="457"/>
    </row>
    <row r="88" spans="1:19" ht="33" customHeight="1" thickBot="1" x14ac:dyDescent="0.35">
      <c r="A88" s="114" t="s">
        <v>225</v>
      </c>
      <c r="B88" s="115" t="s">
        <v>202</v>
      </c>
      <c r="C88" s="57"/>
      <c r="D88" s="149"/>
      <c r="E88" s="57"/>
      <c r="F88" s="116" t="s">
        <v>216</v>
      </c>
      <c r="G88" s="152">
        <v>2</v>
      </c>
      <c r="H88" s="160">
        <f>G88*30</f>
        <v>60</v>
      </c>
      <c r="I88" s="161"/>
      <c r="J88" s="162"/>
      <c r="K88" s="163"/>
      <c r="L88" s="163"/>
      <c r="M88" s="164">
        <f t="shared" ref="M88" si="39">H88-I88</f>
        <v>60</v>
      </c>
      <c r="N88" s="165"/>
      <c r="O88" s="166"/>
      <c r="P88" s="82"/>
      <c r="Q88" s="167"/>
      <c r="R88" s="82"/>
      <c r="S88" s="189"/>
    </row>
    <row r="89" spans="1:19" ht="16.2" thickBot="1" x14ac:dyDescent="0.35">
      <c r="A89" s="637" t="s">
        <v>145</v>
      </c>
      <c r="B89" s="638"/>
      <c r="C89" s="638"/>
      <c r="D89" s="638"/>
      <c r="E89" s="638"/>
      <c r="F89" s="638"/>
      <c r="G89" s="310">
        <f>G49+G52+G56+G61+G67+G71+G74+G77+G81+G86</f>
        <v>16</v>
      </c>
      <c r="H89" s="310">
        <f>H49+H52+H56+H61+H67+H71+H74+H77+H81+H86</f>
        <v>480</v>
      </c>
      <c r="I89" s="311"/>
      <c r="J89" s="312"/>
      <c r="K89" s="313"/>
      <c r="L89" s="313"/>
      <c r="M89" s="314"/>
      <c r="N89" s="315"/>
      <c r="O89" s="316"/>
      <c r="P89" s="312"/>
      <c r="Q89" s="317"/>
      <c r="R89" s="315"/>
      <c r="S89" s="318"/>
    </row>
    <row r="90" spans="1:19" ht="16.2" thickBot="1" x14ac:dyDescent="0.35">
      <c r="A90" s="625" t="s">
        <v>146</v>
      </c>
      <c r="B90" s="626"/>
      <c r="C90" s="626"/>
      <c r="D90" s="626"/>
      <c r="E90" s="626"/>
      <c r="F90" s="626"/>
      <c r="G90" s="319">
        <f>G50+G53+G54+G57+G58+G59+G62+G63+G64+G68+G69+G72+G75+G78+G82+G83+G87+G88</f>
        <v>68</v>
      </c>
      <c r="H90" s="319">
        <f t="shared" ref="H90:M90" si="40">H50+H53+H54+H57+H58+H59+H62+H63+H64+H68+H69+H72+H75+H78+H82+H83+H87+H88</f>
        <v>2040</v>
      </c>
      <c r="I90" s="319">
        <f t="shared" si="40"/>
        <v>920</v>
      </c>
      <c r="J90" s="319">
        <f t="shared" si="40"/>
        <v>488</v>
      </c>
      <c r="K90" s="319">
        <f t="shared" si="40"/>
        <v>36</v>
      </c>
      <c r="L90" s="319">
        <f t="shared" si="40"/>
        <v>396</v>
      </c>
      <c r="M90" s="319">
        <f t="shared" si="40"/>
        <v>1120</v>
      </c>
      <c r="N90" s="321">
        <f t="shared" ref="N90:S90" si="41">SUM(N48:N89)</f>
        <v>15</v>
      </c>
      <c r="O90" s="321">
        <f t="shared" si="41"/>
        <v>13</v>
      </c>
      <c r="P90" s="321">
        <f t="shared" si="41"/>
        <v>8</v>
      </c>
      <c r="Q90" s="321">
        <f t="shared" si="41"/>
        <v>12</v>
      </c>
      <c r="R90" s="321">
        <f t="shared" si="41"/>
        <v>6</v>
      </c>
      <c r="S90" s="321">
        <f t="shared" si="41"/>
        <v>5</v>
      </c>
    </row>
    <row r="91" spans="1:19" ht="16.2" thickBot="1" x14ac:dyDescent="0.35">
      <c r="A91" s="616" t="s">
        <v>80</v>
      </c>
      <c r="B91" s="617"/>
      <c r="C91" s="617"/>
      <c r="D91" s="617"/>
      <c r="E91" s="617"/>
      <c r="F91" s="617"/>
      <c r="G91" s="322">
        <f>G89+G90</f>
        <v>84</v>
      </c>
      <c r="H91" s="323">
        <f t="shared" ref="H91:S91" si="42">H89+H90</f>
        <v>2520</v>
      </c>
      <c r="I91" s="324">
        <f t="shared" si="42"/>
        <v>920</v>
      </c>
      <c r="J91" s="325">
        <f t="shared" si="42"/>
        <v>488</v>
      </c>
      <c r="K91" s="326">
        <f t="shared" si="42"/>
        <v>36</v>
      </c>
      <c r="L91" s="326">
        <f t="shared" si="42"/>
        <v>396</v>
      </c>
      <c r="M91" s="327">
        <f t="shared" si="42"/>
        <v>1120</v>
      </c>
      <c r="N91" s="328">
        <f t="shared" si="42"/>
        <v>15</v>
      </c>
      <c r="O91" s="329">
        <f t="shared" si="42"/>
        <v>13</v>
      </c>
      <c r="P91" s="325">
        <f t="shared" si="42"/>
        <v>8</v>
      </c>
      <c r="Q91" s="327">
        <f t="shared" si="42"/>
        <v>12</v>
      </c>
      <c r="R91" s="328">
        <f t="shared" si="42"/>
        <v>6</v>
      </c>
      <c r="S91" s="327">
        <f t="shared" si="42"/>
        <v>5</v>
      </c>
    </row>
    <row r="92" spans="1:19" ht="16.2" thickBot="1" x14ac:dyDescent="0.35">
      <c r="A92" s="618" t="s">
        <v>81</v>
      </c>
      <c r="B92" s="619"/>
      <c r="C92" s="619"/>
      <c r="D92" s="619"/>
      <c r="E92" s="619"/>
      <c r="F92" s="619"/>
      <c r="G92" s="620"/>
      <c r="H92" s="620"/>
      <c r="I92" s="620"/>
      <c r="J92" s="620"/>
      <c r="K92" s="620"/>
      <c r="L92" s="620"/>
      <c r="M92" s="620"/>
      <c r="N92" s="620"/>
      <c r="O92" s="620"/>
      <c r="P92" s="620"/>
      <c r="Q92" s="620"/>
      <c r="R92" s="620"/>
      <c r="S92" s="621"/>
    </row>
    <row r="93" spans="1:19" s="41" customFormat="1" ht="46.8" x14ac:dyDescent="0.3">
      <c r="A93" s="117" t="s">
        <v>125</v>
      </c>
      <c r="B93" s="118" t="s">
        <v>211</v>
      </c>
      <c r="C93" s="119"/>
      <c r="D93" s="120"/>
      <c r="E93" s="22"/>
      <c r="F93" s="121"/>
      <c r="G93" s="122">
        <v>6</v>
      </c>
      <c r="H93" s="123">
        <f>G93*30</f>
        <v>180</v>
      </c>
      <c r="I93" s="51"/>
      <c r="J93" s="124"/>
      <c r="K93" s="97"/>
      <c r="L93" s="97"/>
      <c r="M93" s="125"/>
      <c r="N93" s="126"/>
      <c r="O93" s="73"/>
      <c r="P93" s="127"/>
      <c r="Q93" s="73"/>
      <c r="R93" s="127"/>
      <c r="S93" s="73"/>
    </row>
    <row r="94" spans="1:19" s="41" customFormat="1" ht="16.2" thickBot="1" x14ac:dyDescent="0.35">
      <c r="A94" s="128" t="s">
        <v>132</v>
      </c>
      <c r="B94" s="129" t="s">
        <v>12</v>
      </c>
      <c r="C94" s="130"/>
      <c r="D94" s="131" t="s">
        <v>98</v>
      </c>
      <c r="E94" s="132"/>
      <c r="F94" s="133"/>
      <c r="G94" s="134">
        <v>6</v>
      </c>
      <c r="H94" s="135">
        <f>G94*30</f>
        <v>180</v>
      </c>
      <c r="I94" s="96"/>
      <c r="J94" s="154"/>
      <c r="K94" s="155"/>
      <c r="L94" s="155"/>
      <c r="M94" s="156">
        <f>H94-I94</f>
        <v>180</v>
      </c>
      <c r="N94" s="157"/>
      <c r="O94" s="158"/>
      <c r="P94" s="159"/>
      <c r="Q94" s="158"/>
      <c r="R94" s="159"/>
      <c r="S94" s="158"/>
    </row>
    <row r="95" spans="1:19" s="41" customFormat="1" ht="16.2" thickBot="1" x14ac:dyDescent="0.35">
      <c r="A95" s="625" t="s">
        <v>147</v>
      </c>
      <c r="B95" s="626"/>
      <c r="C95" s="626"/>
      <c r="D95" s="626"/>
      <c r="E95" s="626"/>
      <c r="F95" s="627"/>
      <c r="G95" s="150">
        <f>G93</f>
        <v>6</v>
      </c>
      <c r="H95" s="330">
        <f>H93</f>
        <v>180</v>
      </c>
      <c r="I95" s="331"/>
      <c r="J95" s="256"/>
      <c r="K95" s="332"/>
      <c r="L95" s="332"/>
      <c r="M95" s="333"/>
      <c r="N95" s="334"/>
      <c r="O95" s="335"/>
      <c r="P95" s="336"/>
      <c r="Q95" s="335"/>
      <c r="R95" s="336"/>
      <c r="S95" s="337"/>
    </row>
    <row r="96" spans="1:19" s="41" customFormat="1" ht="16.2" thickBot="1" x14ac:dyDescent="0.35">
      <c r="A96" s="628" t="s">
        <v>148</v>
      </c>
      <c r="B96" s="629"/>
      <c r="C96" s="629"/>
      <c r="D96" s="629"/>
      <c r="E96" s="629"/>
      <c r="F96" s="630"/>
      <c r="G96" s="338">
        <f>G94</f>
        <v>6</v>
      </c>
      <c r="H96" s="339">
        <f>H94</f>
        <v>180</v>
      </c>
      <c r="I96" s="339"/>
      <c r="J96" s="340"/>
      <c r="K96" s="341"/>
      <c r="L96" s="341"/>
      <c r="M96" s="342">
        <f t="shared" ref="M96" si="43">M94</f>
        <v>180</v>
      </c>
      <c r="N96" s="343"/>
      <c r="O96" s="344"/>
      <c r="P96" s="345"/>
      <c r="Q96" s="344"/>
      <c r="R96" s="345"/>
      <c r="S96" s="346"/>
    </row>
    <row r="97" spans="1:19" s="41" customFormat="1" ht="16.2" thickBot="1" x14ac:dyDescent="0.35">
      <c r="A97" s="622" t="s">
        <v>82</v>
      </c>
      <c r="B97" s="623"/>
      <c r="C97" s="623"/>
      <c r="D97" s="623"/>
      <c r="E97" s="623"/>
      <c r="F97" s="624"/>
      <c r="G97" s="136">
        <f>SUM(G93:G94)</f>
        <v>12</v>
      </c>
      <c r="H97" s="347">
        <f>SUM(H93:H94)</f>
        <v>360</v>
      </c>
      <c r="I97" s="348"/>
      <c r="J97" s="349"/>
      <c r="K97" s="350"/>
      <c r="L97" s="350"/>
      <c r="M97" s="351">
        <f>SUM(M93:M94)</f>
        <v>180</v>
      </c>
      <c r="N97" s="349"/>
      <c r="O97" s="351"/>
      <c r="P97" s="349"/>
      <c r="Q97" s="351"/>
      <c r="R97" s="349"/>
      <c r="S97" s="352"/>
    </row>
    <row r="98" spans="1:19" ht="16.2" thickBot="1" x14ac:dyDescent="0.35">
      <c r="A98" s="618" t="s">
        <v>120</v>
      </c>
      <c r="B98" s="619"/>
      <c r="C98" s="619"/>
      <c r="D98" s="619"/>
      <c r="E98" s="619"/>
      <c r="F98" s="619"/>
      <c r="G98" s="619"/>
      <c r="H98" s="619"/>
      <c r="I98" s="619"/>
      <c r="J98" s="620"/>
      <c r="K98" s="620"/>
      <c r="L98" s="620"/>
      <c r="M98" s="620"/>
      <c r="N98" s="620"/>
      <c r="O98" s="620"/>
      <c r="P98" s="620"/>
      <c r="Q98" s="620"/>
      <c r="R98" s="620"/>
      <c r="S98" s="621"/>
    </row>
    <row r="99" spans="1:19" s="41" customFormat="1" ht="16.2" thickBot="1" x14ac:dyDescent="0.35">
      <c r="A99" s="168" t="s">
        <v>97</v>
      </c>
      <c r="B99" s="169" t="s">
        <v>115</v>
      </c>
      <c r="C99" s="170">
        <v>6</v>
      </c>
      <c r="D99" s="171"/>
      <c r="E99" s="172"/>
      <c r="F99" s="173"/>
      <c r="G99" s="150">
        <v>6</v>
      </c>
      <c r="H99" s="176">
        <f>G99*30</f>
        <v>180</v>
      </c>
      <c r="I99" s="177"/>
      <c r="J99" s="179"/>
      <c r="K99" s="174"/>
      <c r="L99" s="174"/>
      <c r="M99" s="180">
        <f>H99-I99</f>
        <v>180</v>
      </c>
      <c r="N99" s="178"/>
      <c r="O99" s="181"/>
      <c r="P99" s="179"/>
      <c r="Q99" s="175"/>
      <c r="R99" s="182"/>
      <c r="S99" s="175"/>
    </row>
    <row r="100" spans="1:19" s="41" customFormat="1" ht="16.5" customHeight="1" thickBot="1" x14ac:dyDescent="0.35">
      <c r="A100" s="610" t="s">
        <v>83</v>
      </c>
      <c r="B100" s="611"/>
      <c r="C100" s="611"/>
      <c r="D100" s="611"/>
      <c r="E100" s="611"/>
      <c r="F100" s="611"/>
      <c r="G100" s="338">
        <f>SUM(G99:G99)</f>
        <v>6</v>
      </c>
      <c r="H100" s="353">
        <f>H99</f>
        <v>180</v>
      </c>
      <c r="I100" s="354"/>
      <c r="J100" s="340"/>
      <c r="K100" s="341"/>
      <c r="L100" s="341"/>
      <c r="M100" s="355">
        <f>M99</f>
        <v>180</v>
      </c>
      <c r="N100" s="356"/>
      <c r="O100" s="342"/>
      <c r="P100" s="340"/>
      <c r="Q100" s="355"/>
      <c r="R100" s="356"/>
      <c r="S100" s="355"/>
    </row>
    <row r="101" spans="1:19" s="41" customFormat="1" ht="16.5" customHeight="1" thickBot="1" x14ac:dyDescent="0.35">
      <c r="A101" s="631" t="s">
        <v>149</v>
      </c>
      <c r="B101" s="632"/>
      <c r="C101" s="632"/>
      <c r="D101" s="632"/>
      <c r="E101" s="632"/>
      <c r="F101" s="633"/>
      <c r="G101" s="357">
        <f t="shared" ref="G101:S101" si="44">G43+G89+G95</f>
        <v>60</v>
      </c>
      <c r="H101" s="347">
        <f t="shared" si="44"/>
        <v>2130</v>
      </c>
      <c r="I101" s="358">
        <f t="shared" si="44"/>
        <v>159</v>
      </c>
      <c r="J101" s="359">
        <f t="shared" si="44"/>
        <v>0</v>
      </c>
      <c r="K101" s="360">
        <f t="shared" si="44"/>
        <v>0</v>
      </c>
      <c r="L101" s="360">
        <f t="shared" si="44"/>
        <v>78</v>
      </c>
      <c r="M101" s="361">
        <f t="shared" si="44"/>
        <v>171</v>
      </c>
      <c r="N101" s="362">
        <f t="shared" si="44"/>
        <v>0</v>
      </c>
      <c r="O101" s="363">
        <f t="shared" si="44"/>
        <v>0</v>
      </c>
      <c r="P101" s="359">
        <f t="shared" si="44"/>
        <v>0</v>
      </c>
      <c r="Q101" s="361">
        <f t="shared" si="44"/>
        <v>0</v>
      </c>
      <c r="R101" s="362">
        <f t="shared" si="44"/>
        <v>0</v>
      </c>
      <c r="S101" s="361">
        <f t="shared" si="44"/>
        <v>0</v>
      </c>
    </row>
    <row r="102" spans="1:19" s="41" customFormat="1" ht="16.5" customHeight="1" thickBot="1" x14ac:dyDescent="0.35">
      <c r="A102" s="634" t="s">
        <v>153</v>
      </c>
      <c r="B102" s="635"/>
      <c r="C102" s="635"/>
      <c r="D102" s="635"/>
      <c r="E102" s="635"/>
      <c r="F102" s="636"/>
      <c r="G102" s="338">
        <f t="shared" ref="G102:S102" si="45">G44+G90+G96+G100</f>
        <v>116</v>
      </c>
      <c r="H102" s="353">
        <f t="shared" si="45"/>
        <v>3150</v>
      </c>
      <c r="I102" s="354">
        <f t="shared" si="45"/>
        <v>1333</v>
      </c>
      <c r="J102" s="340">
        <f t="shared" si="45"/>
        <v>689</v>
      </c>
      <c r="K102" s="341">
        <f t="shared" si="45"/>
        <v>72</v>
      </c>
      <c r="L102" s="341">
        <f t="shared" si="45"/>
        <v>572</v>
      </c>
      <c r="M102" s="355">
        <f t="shared" si="45"/>
        <v>1817</v>
      </c>
      <c r="N102" s="356">
        <f t="shared" si="45"/>
        <v>26</v>
      </c>
      <c r="O102" s="342">
        <f t="shared" si="45"/>
        <v>23</v>
      </c>
      <c r="P102" s="340">
        <f t="shared" si="45"/>
        <v>14</v>
      </c>
      <c r="Q102" s="355">
        <f t="shared" si="45"/>
        <v>16</v>
      </c>
      <c r="R102" s="356">
        <f t="shared" si="45"/>
        <v>9</v>
      </c>
      <c r="S102" s="355">
        <f t="shared" si="45"/>
        <v>7</v>
      </c>
    </row>
    <row r="103" spans="1:19" s="41" customFormat="1" ht="16.5" customHeight="1" thickBot="1" x14ac:dyDescent="0.35">
      <c r="A103" s="599" t="s">
        <v>154</v>
      </c>
      <c r="B103" s="600"/>
      <c r="C103" s="600"/>
      <c r="D103" s="600"/>
      <c r="E103" s="600"/>
      <c r="F103" s="601"/>
      <c r="G103" s="364">
        <f t="shared" ref="G103:S103" si="46">G45+G91+G97+G100</f>
        <v>176</v>
      </c>
      <c r="H103" s="365">
        <f t="shared" si="46"/>
        <v>5280</v>
      </c>
      <c r="I103" s="366">
        <f t="shared" si="46"/>
        <v>1492</v>
      </c>
      <c r="J103" s="349">
        <f t="shared" si="46"/>
        <v>689</v>
      </c>
      <c r="K103" s="350">
        <f t="shared" si="46"/>
        <v>72</v>
      </c>
      <c r="L103" s="350">
        <f t="shared" si="46"/>
        <v>650</v>
      </c>
      <c r="M103" s="352">
        <f t="shared" si="46"/>
        <v>1988</v>
      </c>
      <c r="N103" s="367">
        <f t="shared" si="46"/>
        <v>26</v>
      </c>
      <c r="O103" s="351">
        <f t="shared" si="46"/>
        <v>23</v>
      </c>
      <c r="P103" s="349">
        <f t="shared" si="46"/>
        <v>14</v>
      </c>
      <c r="Q103" s="352">
        <f t="shared" si="46"/>
        <v>16</v>
      </c>
      <c r="R103" s="367">
        <f t="shared" si="46"/>
        <v>9</v>
      </c>
      <c r="S103" s="352">
        <f t="shared" si="46"/>
        <v>7</v>
      </c>
    </row>
    <row r="104" spans="1:19" ht="16.2" thickBot="1" x14ac:dyDescent="0.35">
      <c r="A104" s="700" t="s">
        <v>173</v>
      </c>
      <c r="B104" s="701"/>
      <c r="C104" s="701"/>
      <c r="D104" s="701"/>
      <c r="E104" s="701"/>
      <c r="F104" s="701"/>
      <c r="G104" s="701"/>
      <c r="H104" s="701"/>
      <c r="I104" s="701"/>
      <c r="J104" s="701"/>
      <c r="K104" s="701"/>
      <c r="L104" s="701"/>
      <c r="M104" s="701"/>
      <c r="N104" s="701"/>
      <c r="O104" s="701"/>
      <c r="P104" s="701"/>
      <c r="Q104" s="701"/>
      <c r="R104" s="701"/>
      <c r="S104" s="702"/>
    </row>
    <row r="105" spans="1:19" ht="16.2" thickBot="1" x14ac:dyDescent="0.35">
      <c r="A105" s="607" t="s">
        <v>84</v>
      </c>
      <c r="B105" s="608"/>
      <c r="C105" s="608"/>
      <c r="D105" s="608"/>
      <c r="E105" s="608"/>
      <c r="F105" s="608"/>
      <c r="G105" s="608"/>
      <c r="H105" s="608"/>
      <c r="I105" s="608"/>
      <c r="J105" s="608"/>
      <c r="K105" s="608"/>
      <c r="L105" s="608"/>
      <c r="M105" s="608"/>
      <c r="N105" s="608"/>
      <c r="O105" s="608"/>
      <c r="P105" s="608"/>
      <c r="Q105" s="608"/>
      <c r="R105" s="608"/>
      <c r="S105" s="609"/>
    </row>
    <row r="106" spans="1:19" ht="16.2" thickBot="1" x14ac:dyDescent="0.35">
      <c r="A106" s="592" t="s">
        <v>180</v>
      </c>
      <c r="B106" s="593"/>
      <c r="C106" s="368"/>
      <c r="D106" s="260">
        <v>1</v>
      </c>
      <c r="E106" s="369"/>
      <c r="F106" s="370"/>
      <c r="G106" s="259">
        <v>4</v>
      </c>
      <c r="H106" s="371">
        <f t="shared" ref="H106:H109" si="47">G106*30</f>
        <v>120</v>
      </c>
      <c r="I106" s="372">
        <f t="shared" ref="I106:I109" si="48">J106+K106+L106</f>
        <v>45</v>
      </c>
      <c r="J106" s="373">
        <v>30</v>
      </c>
      <c r="K106" s="369"/>
      <c r="L106" s="374">
        <v>15</v>
      </c>
      <c r="M106" s="375">
        <f t="shared" ref="M106:M109" si="49">H106-I106</f>
        <v>75</v>
      </c>
      <c r="N106" s="376">
        <v>3</v>
      </c>
      <c r="O106" s="377"/>
      <c r="P106" s="376"/>
      <c r="Q106" s="67"/>
      <c r="R106" s="65"/>
      <c r="S106" s="67"/>
    </row>
    <row r="107" spans="1:19" ht="16.2" thickBot="1" x14ac:dyDescent="0.35">
      <c r="A107" s="592" t="s">
        <v>181</v>
      </c>
      <c r="B107" s="593"/>
      <c r="C107" s="378"/>
      <c r="D107" s="378">
        <v>2</v>
      </c>
      <c r="E107" s="379"/>
      <c r="F107" s="195"/>
      <c r="G107" s="380">
        <v>4</v>
      </c>
      <c r="H107" s="381">
        <f t="shared" si="47"/>
        <v>120</v>
      </c>
      <c r="I107" s="382">
        <f t="shared" si="48"/>
        <v>54</v>
      </c>
      <c r="J107" s="383">
        <v>36</v>
      </c>
      <c r="K107" s="384"/>
      <c r="L107" s="385">
        <v>18</v>
      </c>
      <c r="M107" s="386">
        <f t="shared" si="49"/>
        <v>66</v>
      </c>
      <c r="N107" s="383"/>
      <c r="O107" s="386">
        <v>3</v>
      </c>
      <c r="P107" s="383"/>
      <c r="Q107" s="387"/>
      <c r="R107" s="388"/>
      <c r="S107" s="389"/>
    </row>
    <row r="108" spans="1:19" s="441" customFormat="1" ht="16.2" thickBot="1" x14ac:dyDescent="0.35">
      <c r="A108" s="592" t="s">
        <v>174</v>
      </c>
      <c r="B108" s="593"/>
      <c r="C108" s="467"/>
      <c r="D108" s="372">
        <v>3</v>
      </c>
      <c r="E108" s="467"/>
      <c r="F108" s="468"/>
      <c r="G108" s="470">
        <v>4</v>
      </c>
      <c r="H108" s="469">
        <f t="shared" ref="H108" si="50">G108*30</f>
        <v>120</v>
      </c>
      <c r="I108" s="391">
        <f t="shared" ref="I108" si="51">J108+K108+L108</f>
        <v>45</v>
      </c>
      <c r="J108" s="343">
        <v>30</v>
      </c>
      <c r="K108" s="392"/>
      <c r="L108" s="393">
        <v>15</v>
      </c>
      <c r="M108" s="346">
        <f t="shared" ref="M108" si="52">H108-I108</f>
        <v>75</v>
      </c>
      <c r="N108" s="343"/>
      <c r="O108" s="346"/>
      <c r="P108" s="343">
        <v>3</v>
      </c>
      <c r="Q108" s="394"/>
      <c r="R108" s="395"/>
      <c r="S108" s="320"/>
    </row>
    <row r="109" spans="1:19" ht="16.2" thickBot="1" x14ac:dyDescent="0.35">
      <c r="A109" s="592" t="s">
        <v>220</v>
      </c>
      <c r="B109" s="593"/>
      <c r="C109" s="260"/>
      <c r="D109" s="372">
        <v>3</v>
      </c>
      <c r="E109" s="260"/>
      <c r="F109" s="390"/>
      <c r="G109" s="259">
        <v>4</v>
      </c>
      <c r="H109" s="371">
        <f t="shared" si="47"/>
        <v>120</v>
      </c>
      <c r="I109" s="391">
        <f t="shared" si="48"/>
        <v>45</v>
      </c>
      <c r="J109" s="343">
        <v>30</v>
      </c>
      <c r="K109" s="392"/>
      <c r="L109" s="393">
        <v>15</v>
      </c>
      <c r="M109" s="346">
        <f t="shared" si="49"/>
        <v>75</v>
      </c>
      <c r="N109" s="343"/>
      <c r="O109" s="346"/>
      <c r="P109" s="343"/>
      <c r="Q109" s="394"/>
      <c r="R109" s="471">
        <v>3</v>
      </c>
      <c r="S109" s="320"/>
    </row>
    <row r="110" spans="1:19" ht="16.5" customHeight="1" thickBot="1" x14ac:dyDescent="0.35">
      <c r="A110" s="605" t="s">
        <v>155</v>
      </c>
      <c r="B110" s="606"/>
      <c r="C110" s="606"/>
      <c r="D110" s="606"/>
      <c r="E110" s="606"/>
      <c r="F110" s="606"/>
      <c r="G110" s="396">
        <f>G106+G107+G108+G109</f>
        <v>16</v>
      </c>
      <c r="H110" s="259">
        <f>I110+M110</f>
        <v>360</v>
      </c>
      <c r="I110" s="397">
        <f>J110+L110</f>
        <v>144</v>
      </c>
      <c r="J110" s="398">
        <f>J106+J107+J109</f>
        <v>96</v>
      </c>
      <c r="K110" s="393"/>
      <c r="L110" s="399">
        <f>L106+L107+L109</f>
        <v>48</v>
      </c>
      <c r="M110" s="400">
        <f>M106+M107+M109</f>
        <v>216</v>
      </c>
      <c r="N110" s="343">
        <v>3</v>
      </c>
      <c r="O110" s="401">
        <v>3</v>
      </c>
      <c r="P110" s="343">
        <v>3</v>
      </c>
      <c r="Q110" s="401"/>
      <c r="R110" s="343"/>
      <c r="S110" s="401"/>
    </row>
    <row r="111" spans="1:19" ht="16.2" thickBot="1" x14ac:dyDescent="0.35">
      <c r="A111" s="607" t="s">
        <v>85</v>
      </c>
      <c r="B111" s="608"/>
      <c r="C111" s="608"/>
      <c r="D111" s="608"/>
      <c r="E111" s="608"/>
      <c r="F111" s="608"/>
      <c r="G111" s="608"/>
      <c r="H111" s="608"/>
      <c r="I111" s="608"/>
      <c r="J111" s="608"/>
      <c r="K111" s="608"/>
      <c r="L111" s="608"/>
      <c r="M111" s="608"/>
      <c r="N111" s="608"/>
      <c r="O111" s="608"/>
      <c r="P111" s="608"/>
      <c r="Q111" s="608"/>
      <c r="R111" s="608"/>
      <c r="S111" s="609"/>
    </row>
    <row r="112" spans="1:19" ht="16.2" thickBot="1" x14ac:dyDescent="0.35">
      <c r="A112" s="592" t="s">
        <v>217</v>
      </c>
      <c r="B112" s="593"/>
      <c r="C112" s="260"/>
      <c r="D112" s="402">
        <v>3</v>
      </c>
      <c r="E112" s="403"/>
      <c r="F112" s="404"/>
      <c r="G112" s="405">
        <v>4</v>
      </c>
      <c r="H112" s="208">
        <f t="shared" ref="H112:H123" si="53">G112*30</f>
        <v>120</v>
      </c>
      <c r="I112" s="406">
        <f t="shared" ref="I112" si="54">J112+K112+L112</f>
        <v>45</v>
      </c>
      <c r="J112" s="407">
        <v>30</v>
      </c>
      <c r="K112" s="408"/>
      <c r="L112" s="409">
        <v>15</v>
      </c>
      <c r="M112" s="410">
        <f t="shared" ref="M112" si="55">H112-I112</f>
        <v>75</v>
      </c>
      <c r="N112" s="376"/>
      <c r="O112" s="472">
        <v>3</v>
      </c>
      <c r="P112" s="420"/>
      <c r="Q112" s="419"/>
      <c r="R112" s="343"/>
      <c r="S112" s="375"/>
    </row>
    <row r="113" spans="1:20" ht="16.2" thickBot="1" x14ac:dyDescent="0.35">
      <c r="A113" s="592" t="s">
        <v>183</v>
      </c>
      <c r="B113" s="593"/>
      <c r="C113" s="260"/>
      <c r="D113" s="402">
        <v>3</v>
      </c>
      <c r="E113" s="403"/>
      <c r="F113" s="404"/>
      <c r="G113" s="405">
        <v>4</v>
      </c>
      <c r="H113" s="208">
        <f t="shared" si="53"/>
        <v>120</v>
      </c>
      <c r="I113" s="406">
        <f t="shared" ref="I113:I115" si="56">J113+K113+L113</f>
        <v>45</v>
      </c>
      <c r="J113" s="407">
        <v>30</v>
      </c>
      <c r="K113" s="408"/>
      <c r="L113" s="409">
        <v>15</v>
      </c>
      <c r="M113" s="410">
        <f t="shared" ref="M113:M115" si="57">H113-I113</f>
        <v>75</v>
      </c>
      <c r="N113" s="411"/>
      <c r="O113" s="412"/>
      <c r="P113" s="124">
        <v>3</v>
      </c>
      <c r="Q113" s="346"/>
      <c r="R113" s="343"/>
      <c r="S113" s="375"/>
    </row>
    <row r="114" spans="1:20" s="441" customFormat="1" ht="16.2" thickBot="1" x14ac:dyDescent="0.35">
      <c r="A114" s="592" t="s">
        <v>184</v>
      </c>
      <c r="B114" s="593"/>
      <c r="C114" s="467"/>
      <c r="D114" s="402">
        <v>3</v>
      </c>
      <c r="E114" s="403"/>
      <c r="F114" s="404"/>
      <c r="G114" s="405">
        <v>4</v>
      </c>
      <c r="H114" s="447">
        <f t="shared" ref="H114" si="58">G114*30</f>
        <v>120</v>
      </c>
      <c r="I114" s="406">
        <f t="shared" ref="I114" si="59">J114+K114+L114</f>
        <v>45</v>
      </c>
      <c r="J114" s="407">
        <v>30</v>
      </c>
      <c r="K114" s="408"/>
      <c r="L114" s="409">
        <v>15</v>
      </c>
      <c r="M114" s="410">
        <f t="shared" ref="M114" si="60">H114-I114</f>
        <v>75</v>
      </c>
      <c r="N114" s="411"/>
      <c r="O114" s="412"/>
      <c r="P114" s="459">
        <v>3</v>
      </c>
      <c r="Q114" s="346"/>
      <c r="R114" s="343"/>
      <c r="S114" s="375"/>
    </row>
    <row r="115" spans="1:20" ht="16.2" thickBot="1" x14ac:dyDescent="0.35">
      <c r="A115" s="592" t="s">
        <v>185</v>
      </c>
      <c r="B115" s="593"/>
      <c r="C115" s="413"/>
      <c r="D115" s="414">
        <v>4</v>
      </c>
      <c r="E115" s="415"/>
      <c r="F115" s="416"/>
      <c r="G115" s="397">
        <v>4</v>
      </c>
      <c r="H115" s="371">
        <f t="shared" si="53"/>
        <v>120</v>
      </c>
      <c r="I115" s="372">
        <f t="shared" si="56"/>
        <v>54</v>
      </c>
      <c r="J115" s="373">
        <v>36</v>
      </c>
      <c r="K115" s="369"/>
      <c r="L115" s="374">
        <v>18</v>
      </c>
      <c r="M115" s="370">
        <f t="shared" si="57"/>
        <v>66</v>
      </c>
      <c r="N115" s="376"/>
      <c r="O115" s="417"/>
      <c r="P115" s="418"/>
      <c r="Q115" s="419">
        <v>3</v>
      </c>
      <c r="R115" s="373"/>
      <c r="S115" s="375"/>
    </row>
    <row r="116" spans="1:20" ht="16.2" thickBot="1" x14ac:dyDescent="0.35">
      <c r="A116" s="592" t="s">
        <v>186</v>
      </c>
      <c r="B116" s="593"/>
      <c r="C116" s="413"/>
      <c r="D116" s="414">
        <v>4</v>
      </c>
      <c r="E116" s="415"/>
      <c r="F116" s="416"/>
      <c r="G116" s="397">
        <v>4</v>
      </c>
      <c r="H116" s="371">
        <f t="shared" si="53"/>
        <v>120</v>
      </c>
      <c r="I116" s="372">
        <f t="shared" ref="I116:I117" si="61">J116+K116+L116</f>
        <v>54</v>
      </c>
      <c r="J116" s="373">
        <v>36</v>
      </c>
      <c r="K116" s="369"/>
      <c r="L116" s="374">
        <v>18</v>
      </c>
      <c r="M116" s="370">
        <f t="shared" ref="M116:M117" si="62">H116-I116</f>
        <v>66</v>
      </c>
      <c r="N116" s="376"/>
      <c r="O116" s="417"/>
      <c r="P116" s="418"/>
      <c r="Q116" s="419">
        <v>3</v>
      </c>
      <c r="R116" s="373"/>
      <c r="S116" s="375"/>
    </row>
    <row r="117" spans="1:20" ht="16.2" thickBot="1" x14ac:dyDescent="0.35">
      <c r="A117" s="592" t="s">
        <v>187</v>
      </c>
      <c r="B117" s="593"/>
      <c r="C117" s="413"/>
      <c r="D117" s="414">
        <v>5</v>
      </c>
      <c r="E117" s="415"/>
      <c r="F117" s="416"/>
      <c r="G117" s="397">
        <v>4</v>
      </c>
      <c r="H117" s="371">
        <f t="shared" si="53"/>
        <v>120</v>
      </c>
      <c r="I117" s="372">
        <f t="shared" si="61"/>
        <v>45</v>
      </c>
      <c r="J117" s="373">
        <v>30</v>
      </c>
      <c r="K117" s="369"/>
      <c r="L117" s="374">
        <v>15</v>
      </c>
      <c r="M117" s="370">
        <f t="shared" si="62"/>
        <v>75</v>
      </c>
      <c r="N117" s="376"/>
      <c r="O117" s="417"/>
      <c r="P117" s="420"/>
      <c r="Q117" s="419"/>
      <c r="R117" s="192">
        <v>3</v>
      </c>
      <c r="S117" s="375"/>
    </row>
    <row r="118" spans="1:20" ht="16.2" thickBot="1" x14ac:dyDescent="0.35">
      <c r="A118" s="592" t="s">
        <v>188</v>
      </c>
      <c r="B118" s="593"/>
      <c r="C118" s="413"/>
      <c r="D118" s="414">
        <v>5</v>
      </c>
      <c r="E118" s="415"/>
      <c r="F118" s="416"/>
      <c r="G118" s="397">
        <v>4</v>
      </c>
      <c r="H118" s="371">
        <f t="shared" si="53"/>
        <v>120</v>
      </c>
      <c r="I118" s="372">
        <f t="shared" ref="I118:I120" si="63">J118+K118+L118</f>
        <v>45</v>
      </c>
      <c r="J118" s="373">
        <v>30</v>
      </c>
      <c r="K118" s="369"/>
      <c r="L118" s="374">
        <v>15</v>
      </c>
      <c r="M118" s="370">
        <f t="shared" ref="M118:M120" si="64">H118-I118</f>
        <v>75</v>
      </c>
      <c r="N118" s="376"/>
      <c r="O118" s="417"/>
      <c r="P118" s="420"/>
      <c r="Q118" s="419"/>
      <c r="R118" s="192">
        <v>3</v>
      </c>
      <c r="S118" s="375"/>
    </row>
    <row r="119" spans="1:20" ht="16.2" thickBot="1" x14ac:dyDescent="0.35">
      <c r="A119" s="592" t="s">
        <v>189</v>
      </c>
      <c r="B119" s="593"/>
      <c r="C119" s="413"/>
      <c r="D119" s="414">
        <v>5</v>
      </c>
      <c r="E119" s="415"/>
      <c r="F119" s="416"/>
      <c r="G119" s="397">
        <v>4</v>
      </c>
      <c r="H119" s="371">
        <f t="shared" si="53"/>
        <v>120</v>
      </c>
      <c r="I119" s="372">
        <f t="shared" si="63"/>
        <v>45</v>
      </c>
      <c r="J119" s="373">
        <v>30</v>
      </c>
      <c r="K119" s="369"/>
      <c r="L119" s="374">
        <v>15</v>
      </c>
      <c r="M119" s="370">
        <f t="shared" si="64"/>
        <v>75</v>
      </c>
      <c r="N119" s="376"/>
      <c r="O119" s="417"/>
      <c r="P119" s="420"/>
      <c r="Q119" s="419"/>
      <c r="R119" s="192">
        <v>3</v>
      </c>
      <c r="S119" s="375"/>
    </row>
    <row r="120" spans="1:20" ht="16.2" thickBot="1" x14ac:dyDescent="0.35">
      <c r="A120" s="592" t="s">
        <v>219</v>
      </c>
      <c r="B120" s="593"/>
      <c r="C120" s="413"/>
      <c r="D120" s="414">
        <v>5</v>
      </c>
      <c r="E120" s="415"/>
      <c r="F120" s="416"/>
      <c r="G120" s="397">
        <v>4</v>
      </c>
      <c r="H120" s="371">
        <f t="shared" si="53"/>
        <v>120</v>
      </c>
      <c r="I120" s="372">
        <f t="shared" si="63"/>
        <v>40</v>
      </c>
      <c r="J120" s="373">
        <v>26</v>
      </c>
      <c r="K120" s="369"/>
      <c r="L120" s="374">
        <v>14</v>
      </c>
      <c r="M120" s="370">
        <f t="shared" si="64"/>
        <v>80</v>
      </c>
      <c r="N120" s="376"/>
      <c r="O120" s="417"/>
      <c r="P120" s="418"/>
      <c r="Q120" s="419"/>
      <c r="R120" s="471">
        <v>3</v>
      </c>
      <c r="S120" s="193"/>
    </row>
    <row r="121" spans="1:20" ht="16.5" customHeight="1" thickBot="1" x14ac:dyDescent="0.35">
      <c r="A121" s="594" t="s">
        <v>190</v>
      </c>
      <c r="B121" s="595"/>
      <c r="C121" s="413"/>
      <c r="D121" s="414">
        <v>6</v>
      </c>
      <c r="E121" s="415"/>
      <c r="F121" s="416"/>
      <c r="G121" s="397">
        <v>4</v>
      </c>
      <c r="H121" s="371">
        <f t="shared" si="53"/>
        <v>120</v>
      </c>
      <c r="I121" s="372">
        <f t="shared" ref="I121:I123" si="65">J121+K121+L121</f>
        <v>40</v>
      </c>
      <c r="J121" s="373">
        <v>26</v>
      </c>
      <c r="K121" s="369"/>
      <c r="L121" s="374">
        <v>14</v>
      </c>
      <c r="M121" s="370">
        <f t="shared" ref="M121:M123" si="66">H121-I121</f>
        <v>80</v>
      </c>
      <c r="N121" s="376"/>
      <c r="O121" s="417"/>
      <c r="P121" s="418"/>
      <c r="Q121" s="419"/>
      <c r="R121" s="192"/>
      <c r="S121" s="193">
        <v>3</v>
      </c>
    </row>
    <row r="122" spans="1:20" ht="16.5" customHeight="1" thickBot="1" x14ac:dyDescent="0.35">
      <c r="A122" s="594" t="s">
        <v>192</v>
      </c>
      <c r="B122" s="595"/>
      <c r="C122" s="413"/>
      <c r="D122" s="414">
        <v>6</v>
      </c>
      <c r="E122" s="415"/>
      <c r="F122" s="416"/>
      <c r="G122" s="397">
        <v>4</v>
      </c>
      <c r="H122" s="371">
        <f t="shared" si="53"/>
        <v>120</v>
      </c>
      <c r="I122" s="372">
        <f t="shared" si="65"/>
        <v>40</v>
      </c>
      <c r="J122" s="373">
        <v>26</v>
      </c>
      <c r="K122" s="369"/>
      <c r="L122" s="374">
        <v>14</v>
      </c>
      <c r="M122" s="370">
        <f t="shared" si="66"/>
        <v>80</v>
      </c>
      <c r="N122" s="376"/>
      <c r="O122" s="417"/>
      <c r="P122" s="418"/>
      <c r="Q122" s="419"/>
      <c r="R122" s="192"/>
      <c r="S122" s="193">
        <v>3</v>
      </c>
    </row>
    <row r="123" spans="1:20" ht="16.5" customHeight="1" thickBot="1" x14ac:dyDescent="0.35">
      <c r="A123" s="594" t="s">
        <v>193</v>
      </c>
      <c r="B123" s="595"/>
      <c r="C123" s="413"/>
      <c r="D123" s="414">
        <v>6</v>
      </c>
      <c r="E123" s="415"/>
      <c r="F123" s="416"/>
      <c r="G123" s="397">
        <v>4</v>
      </c>
      <c r="H123" s="371">
        <f t="shared" si="53"/>
        <v>120</v>
      </c>
      <c r="I123" s="372">
        <f t="shared" si="65"/>
        <v>40</v>
      </c>
      <c r="J123" s="373">
        <v>26</v>
      </c>
      <c r="K123" s="369"/>
      <c r="L123" s="374">
        <v>14</v>
      </c>
      <c r="M123" s="370">
        <f t="shared" si="66"/>
        <v>80</v>
      </c>
      <c r="N123" s="376"/>
      <c r="O123" s="417"/>
      <c r="P123" s="418"/>
      <c r="Q123" s="419"/>
      <c r="R123" s="192"/>
      <c r="S123" s="193">
        <v>3</v>
      </c>
    </row>
    <row r="124" spans="1:20" ht="16.2" thickBot="1" x14ac:dyDescent="0.35">
      <c r="A124" s="720" t="s">
        <v>86</v>
      </c>
      <c r="B124" s="721"/>
      <c r="C124" s="721"/>
      <c r="D124" s="721"/>
      <c r="E124" s="721"/>
      <c r="F124" s="721"/>
      <c r="G124" s="421">
        <f>SUM(G112:G123)</f>
        <v>48</v>
      </c>
      <c r="H124" s="422">
        <f>SUM(H112:H123)</f>
        <v>1440</v>
      </c>
      <c r="I124" s="423">
        <f>SUM(I112:I123)</f>
        <v>538</v>
      </c>
      <c r="J124" s="256">
        <f>SUM(J112:J123)</f>
        <v>356</v>
      </c>
      <c r="K124" s="332"/>
      <c r="L124" s="332">
        <f>SUM(L112:L123)</f>
        <v>182</v>
      </c>
      <c r="M124" s="257">
        <f>SUM(M112:M123)</f>
        <v>902</v>
      </c>
      <c r="N124" s="424"/>
      <c r="O124" s="333">
        <v>3</v>
      </c>
      <c r="P124" s="256">
        <v>6</v>
      </c>
      <c r="Q124" s="257">
        <v>9</v>
      </c>
      <c r="R124" s="424">
        <v>9</v>
      </c>
      <c r="S124" s="257">
        <v>12</v>
      </c>
    </row>
    <row r="125" spans="1:20" ht="16.2" thickBot="1" x14ac:dyDescent="0.35">
      <c r="A125" s="631" t="s">
        <v>118</v>
      </c>
      <c r="B125" s="632"/>
      <c r="C125" s="632"/>
      <c r="D125" s="632"/>
      <c r="E125" s="632"/>
      <c r="F125" s="633"/>
      <c r="G125" s="421">
        <v>0</v>
      </c>
      <c r="H125" s="422">
        <v>0</v>
      </c>
      <c r="I125" s="423"/>
      <c r="J125" s="256"/>
      <c r="K125" s="332"/>
      <c r="L125" s="332"/>
      <c r="M125" s="257"/>
      <c r="N125" s="424"/>
      <c r="O125" s="333"/>
      <c r="P125" s="256"/>
      <c r="Q125" s="257"/>
      <c r="R125" s="424"/>
      <c r="S125" s="257"/>
    </row>
    <row r="126" spans="1:20" s="41" customFormat="1" ht="16.2" thickBot="1" x14ac:dyDescent="0.35">
      <c r="A126" s="634" t="s">
        <v>156</v>
      </c>
      <c r="B126" s="635"/>
      <c r="C126" s="635"/>
      <c r="D126" s="635"/>
      <c r="E126" s="635"/>
      <c r="F126" s="636"/>
      <c r="G126" s="425">
        <f>G110+G124</f>
        <v>64</v>
      </c>
      <c r="H126" s="197">
        <f>H110+H124</f>
        <v>1800</v>
      </c>
      <c r="I126" s="197">
        <f>I110+I124</f>
        <v>682</v>
      </c>
      <c r="J126" s="197">
        <f>J110+J124</f>
        <v>452</v>
      </c>
      <c r="K126" s="197"/>
      <c r="L126" s="197">
        <f t="shared" ref="L126:S126" si="67">L110+L124</f>
        <v>230</v>
      </c>
      <c r="M126" s="197">
        <f t="shared" si="67"/>
        <v>1118</v>
      </c>
      <c r="N126" s="197">
        <f t="shared" si="67"/>
        <v>3</v>
      </c>
      <c r="O126" s="197">
        <f t="shared" si="67"/>
        <v>6</v>
      </c>
      <c r="P126" s="197">
        <f t="shared" si="67"/>
        <v>9</v>
      </c>
      <c r="Q126" s="197">
        <f t="shared" si="67"/>
        <v>9</v>
      </c>
      <c r="R126" s="197">
        <f t="shared" si="67"/>
        <v>9</v>
      </c>
      <c r="S126" s="426">
        <f t="shared" si="67"/>
        <v>12</v>
      </c>
      <c r="T126" s="137"/>
    </row>
    <row r="127" spans="1:20" s="41" customFormat="1" ht="16.2" thickBot="1" x14ac:dyDescent="0.35">
      <c r="A127" s="599" t="s">
        <v>157</v>
      </c>
      <c r="B127" s="600"/>
      <c r="C127" s="600"/>
      <c r="D127" s="600"/>
      <c r="E127" s="600"/>
      <c r="F127" s="601"/>
      <c r="G127" s="427">
        <f>G125+G126</f>
        <v>64</v>
      </c>
      <c r="H127" s="138">
        <f t="shared" ref="H127:S127" si="68">H125+H126</f>
        <v>1800</v>
      </c>
      <c r="I127" s="138">
        <f t="shared" si="68"/>
        <v>682</v>
      </c>
      <c r="J127" s="138">
        <f t="shared" si="68"/>
        <v>452</v>
      </c>
      <c r="K127" s="138"/>
      <c r="L127" s="138">
        <f t="shared" si="68"/>
        <v>230</v>
      </c>
      <c r="M127" s="138">
        <f t="shared" si="68"/>
        <v>1118</v>
      </c>
      <c r="N127" s="138">
        <f t="shared" si="68"/>
        <v>3</v>
      </c>
      <c r="O127" s="138">
        <f t="shared" si="68"/>
        <v>6</v>
      </c>
      <c r="P127" s="138">
        <f t="shared" si="68"/>
        <v>9</v>
      </c>
      <c r="Q127" s="138">
        <f t="shared" si="68"/>
        <v>9</v>
      </c>
      <c r="R127" s="138">
        <f t="shared" si="68"/>
        <v>9</v>
      </c>
      <c r="S127" s="190">
        <f t="shared" si="68"/>
        <v>12</v>
      </c>
    </row>
    <row r="128" spans="1:20" s="41" customFormat="1" ht="16.2" thickBot="1" x14ac:dyDescent="0.35">
      <c r="A128" s="667" t="s">
        <v>119</v>
      </c>
      <c r="B128" s="667"/>
      <c r="C128" s="667"/>
      <c r="D128" s="667"/>
      <c r="E128" s="667"/>
      <c r="F128" s="668"/>
      <c r="G128" s="428">
        <f t="shared" ref="G128:H130" si="69">G101+G125</f>
        <v>60</v>
      </c>
      <c r="H128" s="429">
        <f t="shared" si="69"/>
        <v>2130</v>
      </c>
      <c r="I128" s="429"/>
      <c r="J128" s="429"/>
      <c r="K128" s="429"/>
      <c r="L128" s="429"/>
      <c r="M128" s="429"/>
      <c r="N128" s="429"/>
      <c r="O128" s="429"/>
      <c r="P128" s="429"/>
      <c r="Q128" s="429"/>
      <c r="R128" s="429"/>
      <c r="S128" s="381"/>
    </row>
    <row r="129" spans="1:20" s="41" customFormat="1" ht="16.2" thickBot="1" x14ac:dyDescent="0.35">
      <c r="A129" s="669" t="s">
        <v>158</v>
      </c>
      <c r="B129" s="669"/>
      <c r="C129" s="669"/>
      <c r="D129" s="669"/>
      <c r="E129" s="669"/>
      <c r="F129" s="670"/>
      <c r="G129" s="430">
        <f t="shared" si="69"/>
        <v>180</v>
      </c>
      <c r="H129" s="431">
        <f t="shared" si="69"/>
        <v>4950</v>
      </c>
      <c r="I129" s="431">
        <f>I102+I126</f>
        <v>2015</v>
      </c>
      <c r="J129" s="431">
        <f>J102+J126</f>
        <v>1141</v>
      </c>
      <c r="K129" s="431"/>
      <c r="L129" s="431">
        <f t="shared" ref="L129:S130" si="70">L102+L126</f>
        <v>802</v>
      </c>
      <c r="M129" s="431">
        <f t="shared" si="70"/>
        <v>2935</v>
      </c>
      <c r="N129" s="431">
        <f t="shared" si="70"/>
        <v>29</v>
      </c>
      <c r="O129" s="431">
        <f t="shared" si="70"/>
        <v>29</v>
      </c>
      <c r="P129" s="431">
        <f t="shared" si="70"/>
        <v>23</v>
      </c>
      <c r="Q129" s="431">
        <f t="shared" si="70"/>
        <v>25</v>
      </c>
      <c r="R129" s="431">
        <f t="shared" si="70"/>
        <v>18</v>
      </c>
      <c r="S129" s="371">
        <f t="shared" si="70"/>
        <v>19</v>
      </c>
    </row>
    <row r="130" spans="1:20" s="41" customFormat="1" ht="16.2" thickBot="1" x14ac:dyDescent="0.35">
      <c r="A130" s="671" t="s">
        <v>159</v>
      </c>
      <c r="B130" s="671"/>
      <c r="C130" s="671"/>
      <c r="D130" s="671"/>
      <c r="E130" s="671"/>
      <c r="F130" s="672"/>
      <c r="G130" s="427">
        <f t="shared" si="69"/>
        <v>240</v>
      </c>
      <c r="H130" s="138">
        <f t="shared" si="69"/>
        <v>7080</v>
      </c>
      <c r="I130" s="138">
        <f>I103+I127</f>
        <v>2174</v>
      </c>
      <c r="J130" s="138">
        <f>J103+J127</f>
        <v>1141</v>
      </c>
      <c r="K130" s="138"/>
      <c r="L130" s="138">
        <f t="shared" si="70"/>
        <v>880</v>
      </c>
      <c r="M130" s="138">
        <f t="shared" si="70"/>
        <v>3106</v>
      </c>
      <c r="N130" s="138">
        <f t="shared" si="70"/>
        <v>29</v>
      </c>
      <c r="O130" s="138">
        <f t="shared" si="70"/>
        <v>29</v>
      </c>
      <c r="P130" s="138">
        <f t="shared" si="70"/>
        <v>23</v>
      </c>
      <c r="Q130" s="138">
        <f t="shared" si="70"/>
        <v>25</v>
      </c>
      <c r="R130" s="138">
        <f t="shared" si="70"/>
        <v>18</v>
      </c>
      <c r="S130" s="190">
        <f t="shared" si="70"/>
        <v>19</v>
      </c>
    </row>
    <row r="131" spans="1:20" s="41" customFormat="1" ht="16.2" thickBot="1" x14ac:dyDescent="0.35">
      <c r="A131" s="709" t="s">
        <v>160</v>
      </c>
      <c r="B131" s="709"/>
      <c r="C131" s="709"/>
      <c r="D131" s="709"/>
      <c r="E131" s="709"/>
      <c r="F131" s="709"/>
      <c r="G131" s="718"/>
      <c r="H131" s="718"/>
      <c r="I131" s="718"/>
      <c r="J131" s="718"/>
      <c r="K131" s="718"/>
      <c r="L131" s="718"/>
      <c r="M131" s="719"/>
      <c r="N131" s="138">
        <f t="shared" ref="N131:S131" si="71">N103+N127</f>
        <v>29</v>
      </c>
      <c r="O131" s="138">
        <f t="shared" si="71"/>
        <v>29</v>
      </c>
      <c r="P131" s="138">
        <f t="shared" si="71"/>
        <v>23</v>
      </c>
      <c r="Q131" s="138">
        <f t="shared" si="71"/>
        <v>25</v>
      </c>
      <c r="R131" s="138">
        <f t="shared" si="71"/>
        <v>18</v>
      </c>
      <c r="S131" s="190">
        <f t="shared" si="71"/>
        <v>19</v>
      </c>
      <c r="T131" s="191"/>
    </row>
    <row r="132" spans="1:20" s="41" customFormat="1" ht="16.2" thickBot="1" x14ac:dyDescent="0.35">
      <c r="A132" s="709" t="s">
        <v>87</v>
      </c>
      <c r="B132" s="709"/>
      <c r="C132" s="709"/>
      <c r="D132" s="709"/>
      <c r="E132" s="709"/>
      <c r="F132" s="709"/>
      <c r="G132" s="709"/>
      <c r="H132" s="709"/>
      <c r="I132" s="709"/>
      <c r="J132" s="709"/>
      <c r="K132" s="709"/>
      <c r="L132" s="709"/>
      <c r="M132" s="710"/>
      <c r="N132" s="429">
        <v>5</v>
      </c>
      <c r="O132" s="381">
        <v>3</v>
      </c>
      <c r="P132" s="382">
        <v>1</v>
      </c>
      <c r="Q132" s="381">
        <v>3</v>
      </c>
      <c r="R132" s="382">
        <v>3</v>
      </c>
      <c r="S132" s="381">
        <v>1</v>
      </c>
    </row>
    <row r="133" spans="1:20" s="41" customFormat="1" ht="16.2" thickBot="1" x14ac:dyDescent="0.35">
      <c r="A133" s="709" t="s">
        <v>88</v>
      </c>
      <c r="B133" s="709"/>
      <c r="C133" s="709"/>
      <c r="D133" s="709"/>
      <c r="E133" s="709"/>
      <c r="F133" s="709"/>
      <c r="G133" s="709"/>
      <c r="H133" s="709"/>
      <c r="I133" s="709"/>
      <c r="J133" s="709"/>
      <c r="K133" s="709"/>
      <c r="L133" s="709"/>
      <c r="M133" s="710"/>
      <c r="N133" s="431">
        <v>3</v>
      </c>
      <c r="O133" s="371">
        <v>5</v>
      </c>
      <c r="P133" s="391">
        <v>7</v>
      </c>
      <c r="Q133" s="371">
        <v>5</v>
      </c>
      <c r="R133" s="391">
        <v>5</v>
      </c>
      <c r="S133" s="371">
        <v>6</v>
      </c>
    </row>
    <row r="134" spans="1:20" s="41" customFormat="1" ht="16.2" thickBot="1" x14ac:dyDescent="0.35">
      <c r="A134" s="709" t="s">
        <v>182</v>
      </c>
      <c r="B134" s="709"/>
      <c r="C134" s="709"/>
      <c r="D134" s="709"/>
      <c r="E134" s="709"/>
      <c r="F134" s="709"/>
      <c r="G134" s="709"/>
      <c r="H134" s="709"/>
      <c r="I134" s="709"/>
      <c r="J134" s="709"/>
      <c r="K134" s="709"/>
      <c r="L134" s="709"/>
      <c r="M134" s="710"/>
      <c r="N134" s="429"/>
      <c r="O134" s="381"/>
      <c r="P134" s="382"/>
      <c r="Q134" s="381"/>
      <c r="R134" s="382"/>
      <c r="S134" s="381"/>
    </row>
    <row r="135" spans="1:20" s="41" customFormat="1" ht="16.2" thickBot="1" x14ac:dyDescent="0.35">
      <c r="A135" s="711" t="s">
        <v>89</v>
      </c>
      <c r="B135" s="711"/>
      <c r="C135" s="711"/>
      <c r="D135" s="711"/>
      <c r="E135" s="711"/>
      <c r="F135" s="711"/>
      <c r="G135" s="711"/>
      <c r="H135" s="711"/>
      <c r="I135" s="711"/>
      <c r="J135" s="711"/>
      <c r="K135" s="711"/>
      <c r="L135" s="711"/>
      <c r="M135" s="712"/>
      <c r="N135" s="431"/>
      <c r="O135" s="371">
        <v>1</v>
      </c>
      <c r="P135" s="391"/>
      <c r="Q135" s="371"/>
      <c r="R135" s="391">
        <v>1</v>
      </c>
      <c r="S135" s="371">
        <v>1</v>
      </c>
    </row>
    <row r="136" spans="1:20" s="41" customFormat="1" ht="16.2" thickBot="1" x14ac:dyDescent="0.35">
      <c r="A136" s="713" t="s">
        <v>90</v>
      </c>
      <c r="B136" s="714"/>
      <c r="C136" s="714"/>
      <c r="D136" s="714"/>
      <c r="E136" s="714"/>
      <c r="F136" s="714"/>
      <c r="G136" s="714"/>
      <c r="H136" s="714"/>
      <c r="I136" s="714"/>
      <c r="J136" s="714"/>
      <c r="K136" s="714"/>
      <c r="L136" s="714"/>
      <c r="M136" s="715"/>
      <c r="N136" s="716" t="s">
        <v>91</v>
      </c>
      <c r="O136" s="717"/>
      <c r="P136" s="183">
        <f>G129/G130*100</f>
        <v>75</v>
      </c>
      <c r="Q136" s="716" t="s">
        <v>10</v>
      </c>
      <c r="R136" s="717"/>
      <c r="S136" s="194">
        <f>G128/G130*100</f>
        <v>25</v>
      </c>
    </row>
    <row r="137" spans="1:20" s="41" customFormat="1" ht="16.2" thickBot="1" x14ac:dyDescent="0.35">
      <c r="A137" s="432"/>
      <c r="B137" s="433"/>
      <c r="C137" s="433"/>
      <c r="D137" s="433"/>
      <c r="E137" s="433"/>
      <c r="F137" s="433"/>
      <c r="G137" s="433"/>
      <c r="H137" s="433"/>
      <c r="I137" s="433"/>
      <c r="J137" s="433"/>
      <c r="K137" s="433"/>
      <c r="L137" s="433"/>
      <c r="M137" s="433"/>
      <c r="N137" s="434"/>
      <c r="O137" s="434"/>
      <c r="P137" s="434"/>
      <c r="Q137" s="434"/>
      <c r="R137" s="435"/>
      <c r="S137" s="142"/>
    </row>
    <row r="138" spans="1:20" s="41" customFormat="1" ht="37.200000000000003" customHeight="1" thickBot="1" x14ac:dyDescent="0.35">
      <c r="A138" s="602" t="s">
        <v>175</v>
      </c>
      <c r="B138" s="603"/>
      <c r="C138" s="603"/>
      <c r="D138" s="603"/>
      <c r="E138" s="603"/>
      <c r="F138" s="603"/>
      <c r="G138" s="603"/>
      <c r="H138" s="603"/>
      <c r="I138" s="603"/>
      <c r="J138" s="603"/>
      <c r="K138" s="603"/>
      <c r="L138" s="603"/>
      <c r="M138" s="603"/>
      <c r="N138" s="603"/>
      <c r="O138" s="603"/>
      <c r="P138" s="603"/>
      <c r="Q138" s="603"/>
      <c r="R138" s="603"/>
      <c r="S138" s="603"/>
    </row>
    <row r="139" spans="1:20" s="41" customFormat="1" x14ac:dyDescent="0.3">
      <c r="A139" s="139"/>
      <c r="B139" s="140"/>
      <c r="C139" s="141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36"/>
      <c r="O139" s="142"/>
      <c r="P139" s="136"/>
      <c r="Q139" s="142"/>
      <c r="R139" s="136"/>
      <c r="S139" s="142"/>
    </row>
    <row r="140" spans="1:20" s="41" customFormat="1" x14ac:dyDescent="0.3">
      <c r="A140" s="436"/>
      <c r="C140" s="191"/>
    </row>
    <row r="141" spans="1:20" s="41" customFormat="1" ht="31.2" x14ac:dyDescent="0.3">
      <c r="A141" s="436"/>
      <c r="B141" s="437" t="s">
        <v>176</v>
      </c>
      <c r="C141" s="60"/>
      <c r="D141" s="588"/>
      <c r="E141" s="588"/>
      <c r="F141" s="589"/>
      <c r="G141" s="589"/>
      <c r="H141" s="438"/>
      <c r="I141" s="590" t="s">
        <v>177</v>
      </c>
      <c r="J141" s="591"/>
      <c r="K141" s="591"/>
    </row>
    <row r="142" spans="1:20" s="41" customFormat="1" x14ac:dyDescent="0.3">
      <c r="A142" s="436"/>
      <c r="B142" s="438"/>
      <c r="C142" s="60"/>
      <c r="D142" s="438"/>
      <c r="E142" s="438"/>
      <c r="F142" s="439"/>
      <c r="G142" s="439"/>
      <c r="H142" s="438"/>
      <c r="I142" s="438"/>
      <c r="J142" s="439"/>
      <c r="K142" s="439"/>
    </row>
    <row r="143" spans="1:20" s="41" customFormat="1" x14ac:dyDescent="0.3">
      <c r="A143" s="436"/>
      <c r="C143" s="191"/>
    </row>
    <row r="144" spans="1:20" s="41" customFormat="1" x14ac:dyDescent="0.3">
      <c r="A144" s="436"/>
      <c r="B144" s="438" t="s">
        <v>191</v>
      </c>
      <c r="C144" s="60"/>
      <c r="D144" s="588"/>
      <c r="E144" s="588"/>
      <c r="F144" s="589"/>
      <c r="G144" s="589"/>
      <c r="H144" s="438"/>
      <c r="I144" s="590" t="s">
        <v>113</v>
      </c>
      <c r="J144" s="591"/>
      <c r="K144" s="591"/>
    </row>
    <row r="145" spans="1:11" s="41" customFormat="1" x14ac:dyDescent="0.3">
      <c r="A145" s="436"/>
      <c r="B145" s="438"/>
      <c r="C145" s="60"/>
      <c r="D145" s="438"/>
      <c r="E145" s="438"/>
      <c r="F145" s="439"/>
      <c r="G145" s="439"/>
      <c r="H145" s="438"/>
      <c r="I145" s="438"/>
      <c r="J145" s="439"/>
      <c r="K145" s="439"/>
    </row>
    <row r="146" spans="1:11" s="41" customFormat="1" x14ac:dyDescent="0.3">
      <c r="A146" s="436"/>
      <c r="B146" s="438"/>
      <c r="C146" s="60"/>
      <c r="D146" s="438"/>
      <c r="E146" s="438"/>
      <c r="F146" s="439"/>
      <c r="G146" s="439"/>
      <c r="H146" s="438"/>
      <c r="I146" s="438"/>
      <c r="J146" s="439"/>
      <c r="K146" s="439"/>
    </row>
    <row r="147" spans="1:11" s="41" customFormat="1" x14ac:dyDescent="0.3">
      <c r="A147" s="436"/>
      <c r="B147" s="438" t="s">
        <v>178</v>
      </c>
      <c r="C147" s="60"/>
      <c r="D147" s="588"/>
      <c r="E147" s="588"/>
      <c r="F147" s="589"/>
      <c r="G147" s="589"/>
      <c r="H147" s="438"/>
      <c r="I147" s="590" t="s">
        <v>210</v>
      </c>
      <c r="J147" s="591"/>
      <c r="K147" s="591"/>
    </row>
    <row r="148" spans="1:11" s="41" customFormat="1" x14ac:dyDescent="0.3">
      <c r="A148" s="436"/>
    </row>
  </sheetData>
  <mergeCells count="85">
    <mergeCell ref="A114:B114"/>
    <mergeCell ref="A108:B108"/>
    <mergeCell ref="A138:S138"/>
    <mergeCell ref="D141:G141"/>
    <mergeCell ref="I141:K141"/>
    <mergeCell ref="A134:M134"/>
    <mergeCell ref="A135:M135"/>
    <mergeCell ref="A136:M136"/>
    <mergeCell ref="N136:O136"/>
    <mergeCell ref="Q136:R136"/>
    <mergeCell ref="A133:M133"/>
    <mergeCell ref="A131:M131"/>
    <mergeCell ref="A132:M132"/>
    <mergeCell ref="A124:F124"/>
    <mergeCell ref="A125:F125"/>
    <mergeCell ref="A126:F126"/>
    <mergeCell ref="A106:B106"/>
    <mergeCell ref="A107:B107"/>
    <mergeCell ref="A109:B109"/>
    <mergeCell ref="A111:S111"/>
    <mergeCell ref="A44:F44"/>
    <mergeCell ref="A45:F45"/>
    <mergeCell ref="A89:F89"/>
    <mergeCell ref="A90:F90"/>
    <mergeCell ref="A47:S47"/>
    <mergeCell ref="A128:F128"/>
    <mergeCell ref="A129:F129"/>
    <mergeCell ref="A130:F130"/>
    <mergeCell ref="A1:S1"/>
    <mergeCell ref="M3:M7"/>
    <mergeCell ref="E4:E7"/>
    <mergeCell ref="F4:F7"/>
    <mergeCell ref="I4:I7"/>
    <mergeCell ref="J4:J7"/>
    <mergeCell ref="K4:K7"/>
    <mergeCell ref="N2:S3"/>
    <mergeCell ref="A2:A7"/>
    <mergeCell ref="B2:B7"/>
    <mergeCell ref="C2:F2"/>
    <mergeCell ref="G2:G7"/>
    <mergeCell ref="A104:S104"/>
    <mergeCell ref="H3:H7"/>
    <mergeCell ref="C3:C7"/>
    <mergeCell ref="I3:L3"/>
    <mergeCell ref="H2:M2"/>
    <mergeCell ref="A9:S9"/>
    <mergeCell ref="L4:L7"/>
    <mergeCell ref="N4:O4"/>
    <mergeCell ref="P4:Q4"/>
    <mergeCell ref="R4:S4"/>
    <mergeCell ref="N6:S6"/>
    <mergeCell ref="D3:D7"/>
    <mergeCell ref="E3:F3"/>
    <mergeCell ref="A10:S10"/>
    <mergeCell ref="A103:F103"/>
    <mergeCell ref="A46:F46"/>
    <mergeCell ref="A110:F110"/>
    <mergeCell ref="A105:S105"/>
    <mergeCell ref="A100:F100"/>
    <mergeCell ref="G46:S46"/>
    <mergeCell ref="A91:F91"/>
    <mergeCell ref="A92:S92"/>
    <mergeCell ref="A97:F97"/>
    <mergeCell ref="A98:S98"/>
    <mergeCell ref="A95:F95"/>
    <mergeCell ref="A96:F96"/>
    <mergeCell ref="A101:F101"/>
    <mergeCell ref="A102:F102"/>
    <mergeCell ref="A43:F43"/>
    <mergeCell ref="D144:G144"/>
    <mergeCell ref="I144:K144"/>
    <mergeCell ref="D147:G147"/>
    <mergeCell ref="I147:K147"/>
    <mergeCell ref="A112:B112"/>
    <mergeCell ref="A115:B115"/>
    <mergeCell ref="A119:B119"/>
    <mergeCell ref="A123:B123"/>
    <mergeCell ref="A113:B113"/>
    <mergeCell ref="A116:B116"/>
    <mergeCell ref="A117:B117"/>
    <mergeCell ref="A118:B118"/>
    <mergeCell ref="A120:B120"/>
    <mergeCell ref="A121:B121"/>
    <mergeCell ref="A122:B122"/>
    <mergeCell ref="A127:F127"/>
  </mergeCells>
  <phoneticPr fontId="5" type="noConversion"/>
  <pageMargins left="0.75" right="0.75" top="1" bottom="1" header="0.5" footer="0.5"/>
  <pageSetup paperSize="9" scale="61" orientation="landscape" r:id="rId1"/>
  <headerFooter alignWithMargins="0"/>
  <rowBreaks count="2" manualBreakCount="2">
    <brk id="75" max="16383" man="1"/>
    <brk id="103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титульний лист</vt:lpstr>
      <vt:lpstr>план D1 прискор. 3 роки</vt:lpstr>
      <vt:lpstr>'титульний лист'!Область_печати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Lenaa</cp:lastModifiedBy>
  <cp:lastPrinted>2026-05-27T16:34:03Z</cp:lastPrinted>
  <dcterms:created xsi:type="dcterms:W3CDTF">2018-09-25T13:00:18Z</dcterms:created>
  <dcterms:modified xsi:type="dcterms:W3CDTF">2026-05-27T17:10:33Z</dcterms:modified>
</cp:coreProperties>
</file>